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https://mvtdesjardins-my.sharepoint.com/personal/vanessa_laforest_desjardins_com/Documents/Documents/DGFSA/Mise à jour Portail/"/>
    </mc:Choice>
  </mc:AlternateContent>
  <xr:revisionPtr revIDLastSave="0" documentId="13_ncr:1_{645C18EC-B3C5-4DFF-85F1-99DA4083913A}" xr6:coauthVersionLast="47" xr6:coauthVersionMax="47" xr10:uidLastSave="{00000000-0000-0000-0000-000000000000}"/>
  <workbookProtection workbookAlgorithmName="SHA-512" workbookHashValue="dt0w1E60QdU0vAEj+KyDiIxxWOnwzijxmq8A7NXukzzevlm5ZqZh7mCMBjBfsVtcGkhG2BCOxT2lj5DAx0awgw==" workbookSaltValue="5RWgcNJY7s1UxGsXrbZoow==" workbookSpinCount="100000" lockStructure="1"/>
  <bookViews>
    <workbookView xWindow="13095" yWindow="-16320" windowWidth="29040" windowHeight="15720" activeTab="1" xr2:uid="{00000000-000D-0000-FFFF-FFFF00000000}"/>
  </bookViews>
  <sheets>
    <sheet name="Sommaire" sheetId="1" r:id="rId1"/>
    <sheet name="Guide" sheetId="5" r:id="rId2"/>
    <sheet name="Taxes" sheetId="2" state="hidden" r:id="rId3"/>
    <sheet name="km" sheetId="6" state="hidden" r:id="rId4"/>
  </sheets>
  <externalReferences>
    <externalReference r:id="rId5"/>
    <externalReference r:id="rId6"/>
  </externalReferences>
  <definedNames>
    <definedName name="_xlnm._FilterDatabase" localSheetId="0" hidden="1">Sommaire!$F$13</definedName>
    <definedName name="champ_déj_avant">[1]Taxes!$G$3</definedName>
    <definedName name="Champ_souper_avant">[1]Taxes!$G$5</definedName>
    <definedName name="champs_déj_après">[1]Taxes!$H$3</definedName>
    <definedName name="Champs_diner_après">[1]Taxes!$H$4</definedName>
    <definedName name="Champs_Diner_avant">[1]Taxes!$G$4</definedName>
    <definedName name="Champs_souper_après">[1]Taxes!$H$5</definedName>
    <definedName name="CHOIX_DEJ_APRÈS" localSheetId="3">[2]Taxes!$H$4</definedName>
    <definedName name="CHOIX_DEJ_APRÈS">Taxes!$H$4</definedName>
    <definedName name="CHOIX_DEJ_AVANT" localSheetId="3">[2]Taxes!$G$4</definedName>
    <definedName name="CHOIX_DEJ_AVANT">Taxes!$G$4</definedName>
    <definedName name="CHOIX_DINER_APRES">Taxes!$H$5</definedName>
    <definedName name="CHOIX_DINER_AVANT">Taxes!$G$5</definedName>
    <definedName name="CHOIX_SOUPER_APRES">Taxes!$H$6</definedName>
    <definedName name="CHOIX_SOUPER_AVANT">Taxes!$G$6</definedName>
    <definedName name="LEVIS_MTL">Taxes!$G$7</definedName>
    <definedName name="LEVIS_MTL_COVOIT">Taxes!$H$7</definedName>
    <definedName name="_xlnm.Print_Area" localSheetId="1">Guide!$A$1:$A$91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 i="1" l="1"/>
  <c r="K15" i="1"/>
  <c r="L15" i="1"/>
  <c r="K16" i="1"/>
  <c r="L16" i="1"/>
  <c r="K17" i="1"/>
  <c r="L17" i="1"/>
  <c r="K18" i="1"/>
  <c r="L18" i="1"/>
  <c r="K19" i="1"/>
  <c r="L19" i="1"/>
  <c r="K20" i="1"/>
  <c r="L20" i="1"/>
  <c r="M20" i="1" s="1" a="1"/>
  <c r="M20" i="1" s="1"/>
  <c r="K21" i="1"/>
  <c r="L21" i="1"/>
  <c r="K22" i="1"/>
  <c r="L22" i="1"/>
  <c r="K23" i="1"/>
  <c r="L23" i="1"/>
  <c r="K24" i="1"/>
  <c r="L24" i="1"/>
  <c r="M24" i="1" s="1" a="1"/>
  <c r="M24" i="1" s="1"/>
  <c r="K25" i="1"/>
  <c r="L25" i="1"/>
  <c r="K26" i="1"/>
  <c r="L26" i="1"/>
  <c r="K27" i="1"/>
  <c r="L27" i="1"/>
  <c r="K28" i="1"/>
  <c r="L28" i="1"/>
  <c r="K29" i="1"/>
  <c r="L29" i="1"/>
  <c r="K30" i="1"/>
  <c r="L30" i="1"/>
  <c r="K31" i="1"/>
  <c r="L31" i="1"/>
  <c r="K32" i="1"/>
  <c r="L32" i="1"/>
  <c r="K33" i="1"/>
  <c r="L33" i="1"/>
  <c r="K34" i="1"/>
  <c r="L34" i="1"/>
  <c r="K35" i="1"/>
  <c r="L35" i="1"/>
  <c r="K36" i="1"/>
  <c r="L36" i="1"/>
  <c r="M36" i="1" s="1" a="1"/>
  <c r="M36" i="1" s="1"/>
  <c r="K37" i="1"/>
  <c r="L37" i="1"/>
  <c r="K38" i="1"/>
  <c r="L38" i="1"/>
  <c r="K39" i="1"/>
  <c r="L39" i="1"/>
  <c r="K40" i="1"/>
  <c r="L40" i="1"/>
  <c r="K41" i="1"/>
  <c r="L41" i="1"/>
  <c r="K42" i="1"/>
  <c r="L42" i="1"/>
  <c r="K43" i="1"/>
  <c r="L43" i="1"/>
  <c r="K44" i="1"/>
  <c r="M44" i="1" s="1" a="1"/>
  <c r="M44" i="1" s="1"/>
  <c r="L44" i="1"/>
  <c r="K45" i="1"/>
  <c r="L45" i="1"/>
  <c r="M45" i="1" s="1" a="1"/>
  <c r="M45" i="1" s="1"/>
  <c r="K46" i="1"/>
  <c r="L46" i="1"/>
  <c r="K47" i="1"/>
  <c r="L47" i="1"/>
  <c r="K48" i="1"/>
  <c r="L48" i="1"/>
  <c r="K49" i="1"/>
  <c r="L49" i="1"/>
  <c r="K50" i="1"/>
  <c r="L50" i="1"/>
  <c r="H50" i="1"/>
  <c r="N50" i="1" s="1"/>
  <c r="H49" i="1"/>
  <c r="N49" i="1" s="1"/>
  <c r="H48" i="1"/>
  <c r="N48" i="1" s="1"/>
  <c r="H47" i="1"/>
  <c r="N47" i="1" s="1"/>
  <c r="H46" i="1"/>
  <c r="N46" i="1" s="1"/>
  <c r="H45" i="1"/>
  <c r="N45" i="1" s="1"/>
  <c r="H44" i="1"/>
  <c r="N44" i="1" s="1"/>
  <c r="H43" i="1"/>
  <c r="N43" i="1" s="1"/>
  <c r="H42" i="1"/>
  <c r="N42" i="1" s="1"/>
  <c r="H41" i="1"/>
  <c r="N41" i="1" s="1"/>
  <c r="H40" i="1"/>
  <c r="N40" i="1" s="1"/>
  <c r="H39" i="1"/>
  <c r="N39" i="1" s="1"/>
  <c r="H38" i="1"/>
  <c r="N38" i="1" s="1"/>
  <c r="H37" i="1"/>
  <c r="N37" i="1" s="1"/>
  <c r="H36" i="1"/>
  <c r="N36" i="1" s="1"/>
  <c r="H35" i="1"/>
  <c r="N35" i="1" s="1"/>
  <c r="H34" i="1"/>
  <c r="N34" i="1" s="1"/>
  <c r="H33" i="1"/>
  <c r="N33" i="1" s="1"/>
  <c r="H32" i="1"/>
  <c r="N32" i="1" s="1"/>
  <c r="H31" i="1"/>
  <c r="N31" i="1" s="1"/>
  <c r="H30" i="1"/>
  <c r="N30" i="1" s="1"/>
  <c r="H29" i="1"/>
  <c r="N29" i="1" s="1"/>
  <c r="H28" i="1"/>
  <c r="N28" i="1" s="1"/>
  <c r="H27" i="1"/>
  <c r="N27" i="1" s="1"/>
  <c r="H26" i="1"/>
  <c r="N26" i="1" s="1"/>
  <c r="H25" i="1"/>
  <c r="N25" i="1" s="1"/>
  <c r="H24" i="1"/>
  <c r="N24" i="1" s="1"/>
  <c r="H23" i="1"/>
  <c r="N23" i="1" s="1"/>
  <c r="H22" i="1"/>
  <c r="N22" i="1" s="1"/>
  <c r="H21" i="1"/>
  <c r="N21" i="1" s="1"/>
  <c r="H20" i="1"/>
  <c r="N20" i="1" s="1"/>
  <c r="H19" i="1"/>
  <c r="N19" i="1" s="1"/>
  <c r="H18" i="1"/>
  <c r="N18" i="1" s="1"/>
  <c r="H17" i="1"/>
  <c r="N17" i="1" s="1"/>
  <c r="H16" i="1"/>
  <c r="N16" i="1" s="1"/>
  <c r="H15" i="1"/>
  <c r="N15" i="1" s="1"/>
  <c r="H14" i="1"/>
  <c r="H13"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L14" i="1" s="1"/>
  <c r="E13" i="1"/>
  <c r="L13" i="1" s="1"/>
  <c r="K13" i="1"/>
  <c r="M18" i="1" l="1" a="1"/>
  <c r="M18" i="1" s="1"/>
  <c r="M33" i="1" a="1"/>
  <c r="M33" i="1" s="1"/>
  <c r="M29" i="1" a="1"/>
  <c r="M29" i="1" s="1"/>
  <c r="M16" i="1" a="1"/>
  <c r="M16" i="1" s="1"/>
  <c r="M35" i="1" a="1"/>
  <c r="M35" i="1" s="1"/>
  <c r="M31" i="1" a="1"/>
  <c r="M31" i="1" s="1"/>
  <c r="M19" i="1" a="1"/>
  <c r="M19" i="1" s="1"/>
  <c r="M15" i="1" a="1"/>
  <c r="M15" i="1" s="1"/>
  <c r="M34" i="1" a="1"/>
  <c r="M34" i="1" s="1"/>
  <c r="M25" i="1" a="1"/>
  <c r="M25" i="1" s="1"/>
  <c r="M49" i="1" a="1"/>
  <c r="M49" i="1" s="1"/>
  <c r="M28" i="1" a="1"/>
  <c r="M28" i="1" s="1"/>
  <c r="M32" i="1" a="1"/>
  <c r="M32" i="1" s="1"/>
  <c r="M48" i="1" a="1"/>
  <c r="M48" i="1" s="1"/>
  <c r="M41" i="1" a="1"/>
  <c r="M41" i="1" s="1"/>
  <c r="M38" i="1" a="1"/>
  <c r="M38" i="1" s="1"/>
  <c r="M23" i="1" a="1"/>
  <c r="M23" i="1" s="1"/>
  <c r="M21" i="1" a="1"/>
  <c r="M21" i="1" s="1"/>
  <c r="M39" i="1" a="1"/>
  <c r="M39" i="1" s="1"/>
  <c r="M17" i="1" a="1"/>
  <c r="M17" i="1" s="1"/>
  <c r="M47" i="1" a="1"/>
  <c r="M47" i="1" s="1"/>
  <c r="M40" i="1" a="1"/>
  <c r="M40" i="1" s="1"/>
  <c r="M37" i="1" a="1"/>
  <c r="M37" i="1" s="1"/>
  <c r="M22" i="1" a="1"/>
  <c r="M22" i="1" s="1"/>
  <c r="M50" i="1" a="1"/>
  <c r="M50" i="1" s="1"/>
  <c r="M46" i="1" a="1"/>
  <c r="M46" i="1" s="1"/>
  <c r="M30" i="1" a="1"/>
  <c r="M30" i="1" s="1"/>
  <c r="M43" i="1" a="1"/>
  <c r="M43" i="1" s="1"/>
  <c r="M27" i="1" a="1"/>
  <c r="M27" i="1" s="1"/>
  <c r="M42" i="1" a="1"/>
  <c r="M42" i="1" s="1"/>
  <c r="M26" i="1" a="1"/>
  <c r="M26" i="1" s="1"/>
  <c r="M14" i="1" a="1"/>
  <c r="M14" i="1" s="1"/>
  <c r="N14" i="1" s="1"/>
  <c r="O14" i="1" s="1"/>
  <c r="M13" i="1" a="1"/>
  <c r="M13" i="1" s="1"/>
  <c r="N13" i="1" s="1"/>
  <c r="O49" i="1"/>
  <c r="O47" i="1"/>
  <c r="O44" i="1"/>
  <c r="O43" i="1"/>
  <c r="O41" i="1"/>
  <c r="O40" i="1"/>
  <c r="O39" i="1"/>
  <c r="O36" i="1"/>
  <c r="O27" i="1"/>
  <c r="O25" i="1"/>
  <c r="O20" i="1"/>
  <c r="O19" i="1"/>
  <c r="O17" i="1"/>
  <c r="O15" i="1"/>
  <c r="O16" i="1"/>
  <c r="O18" i="1"/>
  <c r="Y13" i="1"/>
  <c r="AB13" i="1" s="1"/>
  <c r="R51" i="1"/>
  <c r="Z57" i="1" s="1"/>
  <c r="Y14" i="1"/>
  <c r="AB14" i="1" s="1"/>
  <c r="O50" i="1"/>
  <c r="O48" i="1"/>
  <c r="O46" i="1"/>
  <c r="O45" i="1"/>
  <c r="O42" i="1"/>
  <c r="O38" i="1"/>
  <c r="O37" i="1"/>
  <c r="O34" i="1"/>
  <c r="O33" i="1"/>
  <c r="O32" i="1"/>
  <c r="O31" i="1"/>
  <c r="O30" i="1"/>
  <c r="O29" i="1"/>
  <c r="O28" i="1"/>
  <c r="O26" i="1"/>
  <c r="Z14" i="1" l="1"/>
  <c r="O13" i="1"/>
  <c r="Z13" i="1"/>
  <c r="Y16" i="1"/>
  <c r="Y50" i="1"/>
  <c r="Z50" i="1" l="1"/>
  <c r="AB50" i="1"/>
  <c r="AB16" i="1"/>
  <c r="Z16" i="1"/>
  <c r="Y49" i="1"/>
  <c r="Z49" i="1" l="1"/>
  <c r="AB49" i="1"/>
  <c r="O35" i="1"/>
  <c r="O24" i="1"/>
  <c r="O23" i="1"/>
  <c r="O22" i="1"/>
  <c r="O21" i="1"/>
  <c r="O51" i="1" l="1"/>
  <c r="Y42" i="1"/>
  <c r="Y43" i="1"/>
  <c r="Y44" i="1"/>
  <c r="Z42" i="1" l="1"/>
  <c r="AB42" i="1"/>
  <c r="AB44" i="1"/>
  <c r="Z44" i="1"/>
  <c r="AB43" i="1"/>
  <c r="Z43" i="1"/>
  <c r="Y45" i="1"/>
  <c r="AB45" i="1" l="1"/>
  <c r="Z45" i="1"/>
  <c r="Y48" i="1"/>
  <c r="Y39" i="1"/>
  <c r="Y40" i="1"/>
  <c r="Y41" i="1"/>
  <c r="Y46" i="1"/>
  <c r="Y47" i="1"/>
  <c r="Z39" i="1" l="1"/>
  <c r="AB39" i="1"/>
  <c r="Z47" i="1"/>
  <c r="AB47" i="1"/>
  <c r="AB46" i="1"/>
  <c r="Z46" i="1"/>
  <c r="Z41" i="1"/>
  <c r="AB41" i="1"/>
  <c r="Z40" i="1"/>
  <c r="AB40" i="1"/>
  <c r="Z48" i="1"/>
  <c r="AB48" i="1"/>
  <c r="Y17" i="1"/>
  <c r="Y18" i="1"/>
  <c r="Y19" i="1"/>
  <c r="Y20" i="1"/>
  <c r="AB17" i="1" l="1"/>
  <c r="Z17" i="1"/>
  <c r="Z20" i="1"/>
  <c r="AB20" i="1"/>
  <c r="AB19" i="1"/>
  <c r="Z19" i="1"/>
  <c r="AB18" i="1"/>
  <c r="Z18" i="1"/>
  <c r="Y15" i="1"/>
  <c r="Y21" i="1"/>
  <c r="Y22" i="1"/>
  <c r="Y23" i="1"/>
  <c r="Y24" i="1"/>
  <c r="Z15" i="1" l="1"/>
  <c r="AB15" i="1"/>
  <c r="Z24" i="1"/>
  <c r="AB24" i="1"/>
  <c r="AB23" i="1"/>
  <c r="Z23" i="1"/>
  <c r="AB22" i="1"/>
  <c r="Z22" i="1"/>
  <c r="Z21" i="1"/>
  <c r="AB21" i="1"/>
  <c r="Y25" i="1"/>
  <c r="Y26" i="1"/>
  <c r="Y27" i="1"/>
  <c r="Y28" i="1"/>
  <c r="Y29" i="1"/>
  <c r="Y30" i="1"/>
  <c r="Y31" i="1"/>
  <c r="Y32" i="1"/>
  <c r="Y33" i="1"/>
  <c r="Y34" i="1"/>
  <c r="Y35" i="1"/>
  <c r="Y36" i="1"/>
  <c r="Y37" i="1"/>
  <c r="Y38" i="1"/>
  <c r="Z30" i="1" l="1"/>
  <c r="AB30" i="1"/>
  <c r="AB37" i="1"/>
  <c r="Z37" i="1"/>
  <c r="AB36" i="1"/>
  <c r="Z36" i="1"/>
  <c r="Z33" i="1"/>
  <c r="AB33" i="1"/>
  <c r="Z32" i="1"/>
  <c r="AB32" i="1"/>
  <c r="AB38" i="1"/>
  <c r="Z38" i="1"/>
  <c r="AB29" i="1"/>
  <c r="Z29" i="1"/>
  <c r="AB28" i="1"/>
  <c r="Z28" i="1"/>
  <c r="AB34" i="1"/>
  <c r="Z34" i="1"/>
  <c r="Z31" i="1"/>
  <c r="AB31" i="1"/>
  <c r="Z35" i="1"/>
  <c r="AB35" i="1"/>
  <c r="AB26" i="1"/>
  <c r="Z26" i="1"/>
  <c r="AB27" i="1"/>
  <c r="Z27" i="1"/>
  <c r="AB25" i="1"/>
  <c r="Z25" i="1"/>
  <c r="Y51" i="1"/>
  <c r="AB51" i="1" l="1"/>
  <c r="Z51" i="1" s="1"/>
  <c r="Z59" i="1" s="1"/>
  <c r="Z6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<sst xmlns="http://schemas.openxmlformats.org/spreadsheetml/2006/main" count="151" uniqueCount="150">
  <si>
    <t xml:space="preserve">     Nom du consultant :</t>
  </si>
  <si>
    <t>RIEN INSCRIRE DANS LES CELLULES GRISES.</t>
  </si>
  <si>
    <t>Sélectionner avec  menu  déroulant</t>
  </si>
  <si>
    <t>Application des taxes sur les per diems **</t>
  </si>
  <si>
    <t>Km **  Véhicule personnel</t>
  </si>
  <si>
    <t>Repas (per diem) **</t>
  </si>
  <si>
    <r>
      <t xml:space="preserve">Déplacements et séjours </t>
    </r>
    <r>
      <rPr>
        <b/>
        <sz val="14"/>
        <color theme="6" tint="-0.249977111117893"/>
        <rFont val="Arial"/>
        <family val="2"/>
      </rPr>
      <t>avec taxes</t>
    </r>
  </si>
  <si>
    <t>Total dépl et séjours</t>
  </si>
  <si>
    <r>
      <t xml:space="preserve">Déplac et séjours </t>
    </r>
    <r>
      <rPr>
        <b/>
        <sz val="14"/>
        <color theme="6" tint="-0.249977111117893"/>
        <rFont val="Arial"/>
        <family val="2"/>
      </rPr>
      <t xml:space="preserve">sans taxes
 </t>
    </r>
    <r>
      <rPr>
        <b/>
        <sz val="14"/>
        <rFont val="Arial"/>
        <family val="2"/>
      </rPr>
      <t>(selon province sélectionnée)</t>
    </r>
  </si>
  <si>
    <t>Jour</t>
  </si>
  <si>
    <t>Mois</t>
  </si>
  <si>
    <t>Année</t>
  </si>
  <si>
    <t>AAAA/MM/JJ</t>
  </si>
  <si>
    <t>Province des</t>
  </si>
  <si>
    <t>Description des dépenses</t>
  </si>
  <si>
    <t>Type de frais</t>
  </si>
  <si>
    <t>Montant</t>
  </si>
  <si>
    <t xml:space="preserve">Déjeuner  </t>
  </si>
  <si>
    <t xml:space="preserve">Dîner                   </t>
  </si>
  <si>
    <t xml:space="preserve">Souper        </t>
  </si>
  <si>
    <t>Stationnement</t>
  </si>
  <si>
    <t>Avion, train, autobus…</t>
  </si>
  <si>
    <t>Location d'auto, essence</t>
  </si>
  <si>
    <t>Taxi</t>
  </si>
  <si>
    <t xml:space="preserve"> dépenses</t>
  </si>
  <si>
    <t>Coucher</t>
  </si>
  <si>
    <t>SVP Utiliser les listes déroulantes</t>
  </si>
  <si>
    <t xml:space="preserve">Total par type de dépenses       </t>
  </si>
  <si>
    <t>Véhicule personnel →</t>
  </si>
  <si>
    <t>Repas  →</t>
  </si>
  <si>
    <t xml:space="preserve">   Déplacements et séjours  →</t>
  </si>
  <si>
    <t xml:space="preserve">Poste comptable       </t>
  </si>
  <si>
    <t>Raison des déplacements et remarques particulières, s'il y a lieu</t>
  </si>
  <si>
    <t>Facturation  avant taxes :</t>
  </si>
  <si>
    <t xml:space="preserve">Repas     </t>
  </si>
  <si>
    <t>Signature de l'employé(s)</t>
  </si>
  <si>
    <t>KM et Dépl et séjours</t>
  </si>
  <si>
    <r>
      <t xml:space="preserve">Total facturé </t>
    </r>
    <r>
      <rPr>
        <b/>
        <sz val="14"/>
        <color theme="6" tint="-0.249977111117893"/>
        <rFont val="Arial"/>
        <family val="2"/>
      </rPr>
      <t>avant taxes</t>
    </r>
    <r>
      <rPr>
        <b/>
        <sz val="14"/>
        <rFont val="Arial"/>
        <family val="2"/>
      </rPr>
      <t xml:space="preserve">   </t>
    </r>
  </si>
  <si>
    <t>** Note pour les fournisseurs : Les per diem sont taxables. Les taxes doivent être calculées sur le montant total et non soustraites.</t>
  </si>
  <si>
    <t xml:space="preserve">Guide des dépenses autorisées pour les consultants </t>
  </si>
  <si>
    <t>Énoncé</t>
  </si>
  <si>
    <t xml:space="preserve">Par souci d’équité envers les employés de Desjardins, l’objectif du Guide des dépenses autorisées pour les Consultants est de rembourser, impartialement et sur la base du moindre coût, des dépenses engagées dans l’exercice de fonction des  Consultants et/ou des Conseillers. </t>
  </si>
  <si>
    <t>Responsabilités</t>
  </si>
  <si>
    <t>Les coordonnateurs de Desjardins ont la responsabilité d’appliquer les normes et barèmes prévus lors de déplacements des Consultants dans l’exercice de leur  mandat.</t>
  </si>
  <si>
    <t>Les Consultants préparent le « Rapport de frais de déplacement pour Consultants » et doivent obtenir l’approbation du coordonnateur immédiat de Desjardins responsable de leur mandat.</t>
  </si>
  <si>
    <t>Les firmes de consultants produisent et transmettent la facturation à Desjardins de ces frais dument approuvés.</t>
  </si>
  <si>
    <t>Règles d’application</t>
  </si>
  <si>
    <t xml:space="preserve">Conformément aux conditions contractuelles,  les Consultants ne seront pas remboursés pour les dépenses personnelles encourues hors du cadre de leur mandat.  Toutefois, les dépenses d’affaires, tel que les frais de déplacement, de repas et d’hébergement encourues et approuvées au préalable suite à une demande spécifique de Desjardins, cette dernière remboursera aux Consultants ces frais  selon les allocations décrites dans le présent document. </t>
  </si>
  <si>
    <t xml:space="preserve">Pour fins de remboursement, les Consultants doivent obligatoirement compléter le « Rapport de frais de déplacement pour consultants » Excel disponible sur l’Espace fournisseurs*, d’y joindre les reçus requis lorsqu’applicable et de le faire approuver par le coordonnateur immédiat de leur mandat.  </t>
  </si>
  <si>
    <t>Suite à l’approbation du rapport de frais, il est de la responsabilité des Consultants de le transmette à leur firme de Consultants respective  pour fins de facturation mensuelle.</t>
  </si>
  <si>
    <t>(*https://www.desjardins.com/a-propos/espace-fournisseurs/demande-au-paiement)</t>
  </si>
  <si>
    <t>Méthode de réservation des déplacements</t>
  </si>
  <si>
    <t xml:space="preserve">Afin d’appliquer la règle sur la gestion des déplacements, le Consultant doit effectuer lui-même toute réservation de chambre d’hôtel, voiture de location, billet d’autobus, de train  et d’avion liées au déplacement d’affaires demandés et autorisés par son coordonnateur immédiat du mandat chez Desjardins. </t>
  </si>
  <si>
    <t>Taux de garde</t>
  </si>
  <si>
    <t>Pour les périodes de garde, le Consultant doit ajouter une heure de temps à taux régulier pour 8 heures de temps garde sur leur  feuille de temps.</t>
  </si>
  <si>
    <t>Dépenses remboursables (Taux sujets à changement sans préavis)</t>
  </si>
  <si>
    <t>Repas</t>
  </si>
  <si>
    <r>
      <t>Indemnités forfaitaires</t>
    </r>
    <r>
      <rPr>
        <b/>
        <sz val="12"/>
        <color rgb="FF000000"/>
        <rFont val="Arial"/>
        <family val="2"/>
      </rPr>
      <t xml:space="preserve"> </t>
    </r>
    <r>
      <rPr>
        <sz val="12"/>
        <color rgb="FF000000"/>
        <rFont val="Arial"/>
        <family val="2"/>
      </rPr>
      <t>accordées</t>
    </r>
    <r>
      <rPr>
        <b/>
        <sz val="12"/>
        <color rgb="FF000000"/>
        <rFont val="Arial"/>
        <family val="2"/>
      </rPr>
      <t xml:space="preserve"> </t>
    </r>
    <r>
      <rPr>
        <sz val="12"/>
        <color rgb="FF000000"/>
        <rFont val="Arial"/>
        <family val="2"/>
      </rPr>
      <t>pour les repas (sans présentation des pièces justificatives) :</t>
    </r>
  </si>
  <si>
    <t>Déjeuner  12 $</t>
  </si>
  <si>
    <t>Dîner       18 $</t>
  </si>
  <si>
    <t>Souper     32 $</t>
  </si>
  <si>
    <t>Les indemnités forfaitaires applicables aux repas et aux déplacements encourus à l’extérieur du Canada seront remboursées en dollars canadiens en fonction du même taux de change de la devise étrangère payé au jour de la dépense.</t>
  </si>
  <si>
    <t xml:space="preserve">Exemple d’une indemnité forfaitaire d’un déjeuner aux États-Unis le 21 mars 2022 </t>
  </si>
  <si>
    <t xml:space="preserve"> </t>
  </si>
  <si>
    <r>
      <t>12 $ USD X taux de change en vigueur le jour de la dépense de 1,2593</t>
    </r>
    <r>
      <rPr>
        <vertAlign val="superscript"/>
        <sz val="12"/>
        <color rgb="FF000000"/>
        <rFont val="Arial"/>
        <family val="2"/>
      </rPr>
      <t>1</t>
    </r>
    <r>
      <rPr>
        <sz val="12"/>
        <color rgb="FF000000"/>
        <rFont val="Arial"/>
        <family val="2"/>
      </rPr>
      <t xml:space="preserve"> ou celui qui figure sur votre relevé de carte de crédit = 15,11$ CAD</t>
    </r>
  </si>
  <si>
    <t>1 https://www.banqueducanada.ca/taux/taux-de-change/taux-de-change-quotidiens/</t>
  </si>
  <si>
    <t xml:space="preserve">Dans le relevé de dépenses : </t>
  </si>
  <si>
    <r>
      <t>·</t>
    </r>
    <r>
      <rPr>
        <sz val="7"/>
        <color rgb="FF000000"/>
        <rFont val="Times New Roman"/>
        <family val="1"/>
      </rPr>
      <t xml:space="preserve">       </t>
    </r>
    <r>
      <rPr>
        <sz val="12"/>
        <color rgb="FF000000"/>
        <rFont val="Arial"/>
        <family val="2"/>
      </rPr>
      <t>Sélectionnez États-Unis dans le champ «Province» pour la ligne de dépense</t>
    </r>
  </si>
  <si>
    <r>
      <t>·</t>
    </r>
    <r>
      <rPr>
        <sz val="7"/>
        <color rgb="FF000000"/>
        <rFont val="Times New Roman"/>
        <family val="1"/>
      </rPr>
      <t xml:space="preserve">       </t>
    </r>
    <r>
      <rPr>
        <sz val="12"/>
        <color rgb="FF000000"/>
        <rFont val="Arial"/>
        <family val="2"/>
      </rPr>
      <t>Inscrivez la date de la dépense</t>
    </r>
  </si>
  <si>
    <r>
      <t>·</t>
    </r>
    <r>
      <rPr>
        <sz val="7"/>
        <color rgb="FF000000"/>
        <rFont val="Times New Roman"/>
        <family val="1"/>
      </rPr>
      <t xml:space="preserve">       </t>
    </r>
    <r>
      <rPr>
        <sz val="12"/>
        <color rgb="FF000000"/>
        <rFont val="Arial"/>
        <family val="2"/>
      </rPr>
      <t xml:space="preserve">Inscrivez le montant en canadien soit 15,11 $ au lieu de 12 $ </t>
    </r>
  </si>
  <si>
    <r>
      <t>·</t>
    </r>
    <r>
      <rPr>
        <sz val="7"/>
        <color rgb="FF000000"/>
        <rFont val="Times New Roman"/>
        <family val="1"/>
      </rPr>
      <t xml:space="preserve">       </t>
    </r>
    <r>
      <rPr>
        <sz val="12"/>
        <color rgb="FF000000"/>
        <rFont val="Arial"/>
        <family val="2"/>
      </rPr>
      <t>Inscrivez le taux de change du jour de la dépense dans le champ commentaire pour référence</t>
    </r>
  </si>
  <si>
    <t>Nuitée</t>
  </si>
  <si>
    <r>
      <t xml:space="preserve">Le Consultant doit séjourner dans un des hôtels figurant sur la liste, disponible sur le </t>
    </r>
    <r>
      <rPr>
        <sz val="12"/>
        <color theme="1"/>
        <rFont val="Arial"/>
        <family val="2"/>
      </rPr>
      <t>portail des employés</t>
    </r>
    <r>
      <rPr>
        <sz val="12"/>
        <color rgb="FF000000"/>
        <rFont val="Arial"/>
        <family val="2"/>
      </rPr>
      <t xml:space="preserve">. Il doit mentionner le code de réservation, s’il y a lieu, ou demander le tarif négocié au nom de Desjardins. Les frais d’hôtellerie sont remboursés sur présentation de pièces justificatives originales, sur la base d’une chambre standard en occupation simple. Les surclassements sont aux frais du Consultant.  </t>
    </r>
  </si>
  <si>
    <t>Transport</t>
  </si>
  <si>
    <t>Il est entendu que, lorsque applicable, le nombre d’heures facturées devra être réduit de moitié pour chaque heure dépensée par le Consultant en déplacement.</t>
  </si>
  <si>
    <t xml:space="preserve">L’utilisation d’un véhicule  personnel   </t>
  </si>
  <si>
    <t>Le Consultant qui utilise son véhicule personnel à des fins d’affaires a  la responsabilité de souscrire à l’assurance nécessaire à sa protection et à celle de ses passagers.  Desjardins ne rembourse pas les primes d’assurance d’un véhicule personnel ni les coûts liés aux dommages résultant d’un accident survenu lors de l’utilisation d’un véhicule à des fins professionnelles.</t>
  </si>
  <si>
    <t>Indemnité forfaitaire sur le trajet Lévis/Québec-Montréal</t>
  </si>
  <si>
    <r>
      <t xml:space="preserve">Suite à  l’autorisation de son coordonnateur immédiat chez Desjardins, une indemnité forfaitaire de </t>
    </r>
    <r>
      <rPr>
        <b/>
        <sz val="12"/>
        <color rgb="FF000000"/>
        <rFont val="Arial"/>
        <family val="2"/>
      </rPr>
      <t>110 $</t>
    </r>
    <r>
      <rPr>
        <sz val="12"/>
        <color rgb="FF000000"/>
        <rFont val="Arial"/>
        <family val="2"/>
      </rPr>
      <t xml:space="preserve"> est accordée au Consultant lors de l’utilisation d’un véhicule personnel pour un déplacement aller-retour sur le trajet Lévis/Québec-Montréal. </t>
    </r>
  </si>
  <si>
    <r>
      <t xml:space="preserve">Desjardins encourage le covoiturage.  Lors d’un covoiturage, un supplément de </t>
    </r>
    <r>
      <rPr>
        <b/>
        <sz val="12"/>
        <color rgb="FF000000"/>
        <rFont val="Arial"/>
        <family val="2"/>
      </rPr>
      <t xml:space="preserve">30 $ </t>
    </r>
    <r>
      <rPr>
        <sz val="12"/>
        <color rgb="FF000000"/>
        <rFont val="Arial"/>
        <family val="2"/>
      </rPr>
      <t xml:space="preserve">est accordé. </t>
    </r>
  </si>
  <si>
    <t xml:space="preserve">Ces indemnités forfaitaires incluent tous les frais inhérents à l’utilisation du véhicule personnel, notamment l’usure, les frais d’entretien et l’essence. </t>
  </si>
  <si>
    <r>
      <t xml:space="preserve">Autre trajet payable selon nombre de kilomètres parcouru </t>
    </r>
    <r>
      <rPr>
        <b/>
        <sz val="12"/>
        <color rgb="FF4F81BD"/>
        <rFont val="Arial"/>
        <family val="2"/>
      </rPr>
      <t>(tarifs applicables à partir du 28 mars 2022)</t>
    </r>
  </si>
  <si>
    <r>
      <t xml:space="preserve">Lors de l’utilisation d’un véhicule personnel, un remboursement de </t>
    </r>
    <r>
      <rPr>
        <b/>
        <sz val="12"/>
        <color rgb="FF000000"/>
        <rFont val="Arial"/>
        <family val="2"/>
      </rPr>
      <t>0,52 $</t>
    </r>
    <r>
      <rPr>
        <sz val="12"/>
        <color rgb="FF000000"/>
        <rFont val="Arial"/>
        <family val="2"/>
      </rPr>
      <t xml:space="preserve"> du kilomètre parcouru (</t>
    </r>
    <r>
      <rPr>
        <b/>
        <sz val="12"/>
        <color rgb="FF000000"/>
        <rFont val="Arial"/>
        <family val="2"/>
      </rPr>
      <t>minimum 5 $ par jour</t>
    </r>
    <r>
      <rPr>
        <sz val="12"/>
        <color rgb="FF000000"/>
        <rFont val="Arial"/>
        <family val="2"/>
      </rPr>
      <t xml:space="preserve">) est accordé au Consultant. Lors d’un covoiturage ou l'utilisation d'un véhicule électrique en voyageant seul, un supplément de </t>
    </r>
    <r>
      <rPr>
        <b/>
        <sz val="12"/>
        <color rgb="FF000000"/>
        <rFont val="Arial"/>
        <family val="2"/>
      </rPr>
      <t>0,10 $</t>
    </r>
    <r>
      <rPr>
        <sz val="12"/>
        <color rgb="FF000000"/>
        <rFont val="Arial"/>
        <family val="2"/>
      </rPr>
      <t xml:space="preserve"> du kilomètre est accordé. Un remboursement de </t>
    </r>
    <r>
      <rPr>
        <b/>
        <sz val="12"/>
        <color rgb="FF000000"/>
        <rFont val="Arial"/>
        <family val="2"/>
      </rPr>
      <t>0,57 $</t>
    </r>
    <r>
      <rPr>
        <sz val="12"/>
        <color rgb="FF000000"/>
        <rFont val="Arial"/>
        <family val="2"/>
      </rPr>
      <t xml:space="preserve"> du kilomètre parcouru est alloué pour l’utilisation d’un véhicule hybride.</t>
    </r>
  </si>
  <si>
    <t>Pour calculer le kilométrage parcouru, utilisez la distance la plus courte pour un aller-retour entre soit votre lieu de mandat ou votre point de départ, et votre destination.</t>
  </si>
  <si>
    <t>Tarifs par kilomètre</t>
  </si>
  <si>
    <t>Véhicule personnel                            0,43 $ &lt; 28 mars 2022 &gt;= 0,48 $ &lt; 1er nov 2022 &gt;= 0,52 $</t>
  </si>
  <si>
    <t>Covoiturage - tout type de véhicule   0,53 $ &lt; 28 mars 2022 &gt;= 0,58 $ &lt; 1er nov 2022 &gt;= 0,62 $</t>
  </si>
  <si>
    <t>Véhicule électrique                                 0 $ &lt; 28 mars 2022 &gt;= 0,58 $ &lt; 1er nov 2022 &gt;= 0,62 $</t>
  </si>
  <si>
    <t>Véhicule hybride                                     0 $ &lt; 28 mars 2022 &gt;= 0,53 $ &lt; 1er nov 2022 &gt;= 0,57 $</t>
  </si>
  <si>
    <t>Tarifs d’hôtels négociés</t>
  </si>
  <si>
    <r>
      <t xml:space="preserve">Les tarifs s’appliquent pour une réservation de chambre standard, occupation simple (taxes en sus). Les réservations sont toujours garanties. Toute annulation d’une réservation doit être effectuée </t>
    </r>
    <r>
      <rPr>
        <b/>
        <sz val="12"/>
        <color theme="1"/>
        <rFont val="Arial"/>
        <family val="2"/>
      </rPr>
      <t>au moins 24 heures avant</t>
    </r>
    <r>
      <rPr>
        <sz val="12"/>
        <color theme="1"/>
        <rFont val="Arial"/>
        <family val="2"/>
      </rPr>
      <t xml:space="preserve"> afin d'éviter toute facturation. Il peut arriver que des tarifs plus avantageux soient disponibles lors de périodes hors saison, les fins de semaine ou lors de situations particulières.</t>
    </r>
  </si>
  <si>
    <t>Desjardins n'est pas responsable des modifications pouvant survenir en cours d'année ni des exclusions que certains hôtels peuvent mettre en vigueur.</t>
  </si>
  <si>
    <t>Comment utiliser le Rapport de frais de déplacement pour consultants Excel</t>
  </si>
  <si>
    <t>1.      La date de la dépense doit être inscrite et la province dans laquelle les frais ont été encourus doit être sélectionnée.</t>
  </si>
  <si>
    <r>
      <t>2.</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sur le trajet Lévis / Québec - Montréal</t>
    </r>
    <r>
      <rPr>
        <sz val="11"/>
        <color rgb="FF000000"/>
        <rFont val="Calibri"/>
        <family val="2"/>
        <scheme val="minor"/>
      </rPr>
      <t>, inscrire le montant forfaitaire remboursé soit de 110 $ ou 140 $ en cas de covoiturage.</t>
    </r>
  </si>
  <si>
    <r>
      <t>3.</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autre que sur le trajet Lévis / Québec - Montréal</t>
    </r>
    <r>
      <rPr>
        <sz val="11"/>
        <color rgb="FF000000"/>
        <rFont val="Calibri"/>
        <family val="2"/>
        <scheme val="minor"/>
      </rPr>
      <t xml:space="preserve">, inscrire le nombre de kilomètres parcouru dans la section appropriée. </t>
    </r>
  </si>
  <si>
    <r>
      <t>4.</t>
    </r>
    <r>
      <rPr>
        <sz val="7"/>
        <color rgb="FF000000"/>
        <rFont val="Times New Roman"/>
        <family val="1"/>
      </rPr>
      <t xml:space="preserve">      </t>
    </r>
    <r>
      <rPr>
        <sz val="11"/>
        <color rgb="FF000000"/>
        <rFont val="Calibri"/>
        <family val="2"/>
        <scheme val="minor"/>
      </rPr>
      <t>Inscrire les per diem de repas réclamés et les autres dépenses.</t>
    </r>
  </si>
  <si>
    <r>
      <t>5.</t>
    </r>
    <r>
      <rPr>
        <sz val="7"/>
        <color rgb="FF000000"/>
        <rFont val="Times New Roman"/>
        <family val="1"/>
      </rPr>
      <t xml:space="preserve">      </t>
    </r>
    <r>
      <rPr>
        <sz val="11"/>
        <color rgb="FF000000"/>
        <rFont val="Calibri"/>
        <family val="2"/>
        <scheme val="minor"/>
      </rPr>
      <t>Pour les besoins en fournitures de bureau ou en livraison de courrier, le consultant doit utiliser les comptes Desjardins chez nos fournisseurs. Pour ce faire, le consultant doit se référer à l’adjointe administrative de son secteur.</t>
    </r>
  </si>
  <si>
    <r>
      <t>6.</t>
    </r>
    <r>
      <rPr>
        <sz val="7"/>
        <color rgb="FF000000"/>
        <rFont val="Times New Roman"/>
        <family val="1"/>
      </rPr>
      <t xml:space="preserve">      </t>
    </r>
    <r>
      <rPr>
        <sz val="11"/>
        <color rgb="FF000000"/>
        <rFont val="Calibri"/>
        <family val="2"/>
        <scheme val="minor"/>
      </rPr>
      <t>Le coordonnateur immédiat de Desjardins doit signer le rapport de frais pour obtenir le remboursement demandé</t>
    </r>
  </si>
  <si>
    <r>
      <t>7.</t>
    </r>
    <r>
      <rPr>
        <sz val="7"/>
        <color rgb="FF000000"/>
        <rFont val="Times New Roman"/>
        <family val="1"/>
      </rPr>
      <t xml:space="preserve">      </t>
    </r>
    <r>
      <rPr>
        <sz val="11"/>
        <color rgb="FF000000"/>
        <rFont val="Calibri"/>
        <family val="2"/>
        <scheme val="minor"/>
      </rPr>
      <t>Une fois le rapport approuvé</t>
    </r>
    <r>
      <rPr>
        <sz val="11"/>
        <color rgb="FF000000"/>
        <rFont val="Times New Roman"/>
        <family val="1"/>
      </rPr>
      <t xml:space="preserve"> par le</t>
    </r>
    <r>
      <rPr>
        <sz val="7"/>
        <color rgb="FF000000"/>
        <rFont val="Times New Roman"/>
        <family val="1"/>
      </rPr>
      <t xml:space="preserve"> </t>
    </r>
    <r>
      <rPr>
        <sz val="11"/>
        <color rgb="FF000000"/>
        <rFont val="Calibri"/>
        <family val="2"/>
        <scheme val="minor"/>
      </rPr>
      <t>coordonnateur immédiat de Desjardins, le consultant remet à sa firme le document pour procéder à la facturation.</t>
    </r>
  </si>
  <si>
    <r>
      <t>Des</t>
    </r>
    <r>
      <rPr>
        <b/>
        <sz val="12"/>
        <color rgb="FF4F81BD"/>
        <rFont val="Arial"/>
        <family val="2"/>
      </rPr>
      <t xml:space="preserve"> </t>
    </r>
    <r>
      <rPr>
        <b/>
        <sz val="11"/>
        <color rgb="FF4F81BD"/>
        <rFont val="Arial"/>
        <family val="2"/>
      </rPr>
      <t>questions</t>
    </r>
    <r>
      <rPr>
        <b/>
        <sz val="12"/>
        <color rgb="FF4F81BD"/>
        <rFont val="Arial"/>
        <family val="2"/>
      </rPr>
      <t xml:space="preserve"> </t>
    </r>
    <r>
      <rPr>
        <b/>
        <sz val="11"/>
        <color rgb="FF4F81BD"/>
        <rFont val="Arial"/>
        <family val="2"/>
      </rPr>
      <t>?</t>
    </r>
    <r>
      <rPr>
        <u/>
        <sz val="14"/>
        <rFont val="Arial"/>
        <family val="2"/>
      </rPr>
      <t xml:space="preserve"> </t>
    </r>
  </si>
  <si>
    <t xml:space="preserve">Pour toutes questions, écrire à services_auxiliaires@desjardins.com </t>
  </si>
  <si>
    <t>Prov</t>
  </si>
  <si>
    <t>Taux prov</t>
  </si>
  <si>
    <t>mois</t>
  </si>
  <si>
    <t>année</t>
  </si>
  <si>
    <t>Per diem repas</t>
  </si>
  <si>
    <t>Avant 1/06/2018</t>
  </si>
  <si>
    <t>Après 1/06/2018</t>
  </si>
  <si>
    <t>Colombie Britanique</t>
  </si>
  <si>
    <t>ALLOC. FORFAIT. (LÉVIS/QC-MTL)</t>
  </si>
  <si>
    <t>Alberta</t>
  </si>
  <si>
    <t>ALLOC. FORFAIT. COVOITURAGE (LÉVIS/QC-MTL)</t>
  </si>
  <si>
    <t>Saskatchewan</t>
  </si>
  <si>
    <t>KM VÉHICULE ESSENCE</t>
  </si>
  <si>
    <t>Manitoba</t>
  </si>
  <si>
    <t>KM VÉHICULE ELECTRIQUE</t>
  </si>
  <si>
    <t>Ontario</t>
  </si>
  <si>
    <t>KM VÉHICULE HYBRIDE</t>
  </si>
  <si>
    <t>Québec</t>
  </si>
  <si>
    <t>KM VÉHICULE COVOITURAGE</t>
  </si>
  <si>
    <t>Nouveau Brunswick</t>
  </si>
  <si>
    <t>Nouvelle Écosse</t>
  </si>
  <si>
    <t>Prince Édouard</t>
  </si>
  <si>
    <t>Terre-Neuve</t>
  </si>
  <si>
    <t xml:space="preserve">Yukon </t>
  </si>
  <si>
    <t>Nunavut</t>
  </si>
  <si>
    <t>Territoires Nord-Ouest</t>
  </si>
  <si>
    <t>Etats-Unis</t>
  </si>
  <si>
    <t>Europe</t>
  </si>
  <si>
    <t>0-Expense Type</t>
  </si>
  <si>
    <t>2018-01-01</t>
  </si>
  <si>
    <t>2022-03-28</t>
  </si>
  <si>
    <t>0-Index</t>
  </si>
  <si>
    <t>Index</t>
  </si>
  <si>
    <t>Row</t>
  </si>
  <si>
    <t>Col</t>
  </si>
  <si>
    <t>Value</t>
  </si>
  <si>
    <t>Amount</t>
  </si>
  <si>
    <t>2022-11-01</t>
  </si>
  <si>
    <t>Desjardins privilégie en tout temps l’utilisation de la navette Desjardins pour les transports Lévis-Montréal ou Montréal-Lévis.</t>
  </si>
  <si>
    <t>Lorsque ce n'est pas possible d'utiliser la navette Desjardins, vous devez privilégier :</t>
  </si>
  <si>
    <t>·       Transport en commun (autobus, métro, bixi, etc)</t>
  </si>
  <si>
    <t>·       Location d’automobile à court terme auprès d’un fournisseur Desjardins (assurances à prendre avec la location car non incluse pour consultant)</t>
  </si>
  <si>
    <t>·       Automobile personnelle</t>
  </si>
  <si>
    <t>·       Train</t>
  </si>
  <si>
    <t>·       Transport aérien (pour bénéficier des tarifs Desjardins, réservez via l’agence accréditée)</t>
  </si>
  <si>
    <t xml:space="preserve">     Rapport des frais afférents des consultants (version Août 2025)</t>
  </si>
  <si>
    <r>
      <t xml:space="preserve">Approbation du coordonnateur/gestionnaire immédiat Desjardins </t>
    </r>
    <r>
      <rPr>
        <b/>
        <sz val="14"/>
        <color rgb="FFFF0000"/>
        <rFont val="Arial"/>
        <family val="2"/>
      </rPr>
      <t>(requise avant de remettre ce rapport à la firme pour fins de facturation)</t>
    </r>
  </si>
  <si>
    <t>Distance du trajet (km)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</si>
</sst>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0\ &quot;$&quot;_);[Red]\(#,##0\ &quot;$&quot;\)"/>
    <numFmt numFmtId="44" formatCode="_ * #,##0.00_)\ &quot;$&quot;_ ;_ * \(#,##0.00\)\ &quot;$&quot;_ ;_ * &quot;-&quot;??_)\ &quot;$&quot;_ ;_ @_ "/>
    <numFmt numFmtId="164" formatCode="0.0000%"/>
    <numFmt numFmtId="165" formatCode="#,##0.0_);\(#,##0.0\)"/>
    <numFmt numFmtId="166" formatCode="[$$-1009]#,##0.00"/>
  </numFmts>
  <fonts count="43" x14ac:knownFonts="1">
    <font>
      <sz val="11"/>
      <color theme="1"/>
      <name val="Calibri"/>
      <family val="2"/>
      <scheme val="minor"/>
    </font>
    <font>
      <sz val="11"/>
      <color theme="1"/>
      <name val="Calibri"/>
      <family val="2"/>
      <scheme val="minor"/>
    </font>
    <font>
      <sz val="12"/>
      <name val="Arial"/>
      <family val="2"/>
    </font>
    <font>
      <b/>
      <i/>
      <sz val="14"/>
      <color indexed="8"/>
      <name val="Arial"/>
      <family val="2"/>
    </font>
    <font>
      <b/>
      <sz val="14"/>
      <name val="Arial"/>
      <family val="2"/>
    </font>
    <font>
      <sz val="14"/>
      <name val="Arial"/>
      <family val="2"/>
    </font>
    <font>
      <b/>
      <i/>
      <sz val="14"/>
      <name val="Arial"/>
      <family val="2"/>
    </font>
    <font>
      <b/>
      <i/>
      <u/>
      <sz val="14"/>
      <name val="Arial"/>
      <family val="2"/>
    </font>
    <font>
      <sz val="14"/>
      <color theme="1"/>
      <name val="Calibri"/>
      <family val="2"/>
      <scheme val="minor"/>
    </font>
    <font>
      <b/>
      <sz val="14"/>
      <color indexed="8"/>
      <name val="Arial"/>
      <family val="2"/>
    </font>
    <font>
      <sz val="14"/>
      <color indexed="10"/>
      <name val="Arial"/>
      <family val="2"/>
    </font>
    <font>
      <b/>
      <sz val="16"/>
      <name val="Arial"/>
      <family val="2"/>
    </font>
    <font>
      <u/>
      <sz val="11"/>
      <color theme="10"/>
      <name val="Calibri"/>
      <family val="2"/>
      <scheme val="minor"/>
    </font>
    <font>
      <b/>
      <sz val="26"/>
      <color rgb="FF17365D"/>
      <name val="Arial"/>
      <family val="2"/>
    </font>
    <font>
      <b/>
      <sz val="12"/>
      <color rgb="FF4F81BD"/>
      <name val="Arial"/>
      <family val="2"/>
    </font>
    <font>
      <b/>
      <sz val="14"/>
      <color rgb="FF365F91"/>
      <name val="Cambria"/>
      <family val="1"/>
    </font>
    <font>
      <sz val="12"/>
      <color rgb="FF000000"/>
      <name val="Arial"/>
      <family val="2"/>
    </font>
    <font>
      <sz val="12"/>
      <color theme="1"/>
      <name val="Arial"/>
      <family val="2"/>
    </font>
    <font>
      <sz val="12"/>
      <color rgb="FF4F81BD"/>
      <name val="Arial"/>
      <family val="2"/>
    </font>
    <font>
      <b/>
      <sz val="13"/>
      <color rgb="FF365F91"/>
      <name val="Cambria"/>
      <family val="1"/>
    </font>
    <font>
      <sz val="13"/>
      <color rgb="FF365F91"/>
      <name val="Cambria"/>
      <family val="1"/>
    </font>
    <font>
      <b/>
      <sz val="12"/>
      <color rgb="FF000000"/>
      <name val="Arial"/>
      <family val="2"/>
    </font>
    <font>
      <u/>
      <sz val="12"/>
      <color rgb="FF000000"/>
      <name val="Arial"/>
      <family val="2"/>
    </font>
    <font>
      <vertAlign val="superscript"/>
      <sz val="12"/>
      <color rgb="FF000000"/>
      <name val="Arial"/>
      <family val="2"/>
    </font>
    <font>
      <sz val="9"/>
      <color rgb="FF000000"/>
      <name val="Verdana"/>
      <family val="2"/>
    </font>
    <font>
      <sz val="12"/>
      <color rgb="FF000000"/>
      <name val="Symbol"/>
      <family val="1"/>
      <charset val="2"/>
    </font>
    <font>
      <sz val="7"/>
      <color rgb="FF000000"/>
      <name val="Times New Roman"/>
      <family val="1"/>
    </font>
    <font>
      <b/>
      <sz val="11"/>
      <color rgb="FF4F81BD"/>
      <name val="Arial"/>
      <family val="2"/>
    </font>
    <font>
      <b/>
      <sz val="12"/>
      <color theme="1"/>
      <name val="Arial"/>
      <family val="2"/>
    </font>
    <font>
      <b/>
      <u/>
      <sz val="12"/>
      <color rgb="FF0000FF"/>
      <name val="Arial"/>
      <family val="2"/>
    </font>
    <font>
      <sz val="11"/>
      <color rgb="FF000000"/>
      <name val="Calibri"/>
      <family val="2"/>
      <scheme val="minor"/>
    </font>
    <font>
      <b/>
      <sz val="11"/>
      <color rgb="FF000000"/>
      <name val="Calibri"/>
      <family val="2"/>
      <scheme val="minor"/>
    </font>
    <font>
      <u/>
      <sz val="14"/>
      <name val="Arial"/>
      <family val="2"/>
    </font>
    <font>
      <b/>
      <sz val="11"/>
      <color theme="1"/>
      <name val="Calibri"/>
      <family val="2"/>
      <scheme val="minor"/>
    </font>
    <font>
      <b/>
      <sz val="14"/>
      <color rgb="FFFF0000"/>
      <name val="Arial"/>
      <family val="2"/>
    </font>
    <font>
      <sz val="11"/>
      <color rgb="FF000000"/>
      <name val="Times New Roman"/>
      <family val="1"/>
    </font>
    <font>
      <b/>
      <sz val="11"/>
      <color theme="1"/>
      <name val="Arial"/>
      <family val="2"/>
    </font>
    <font>
      <b/>
      <sz val="14"/>
      <color theme="6" tint="-0.249977111117893"/>
      <name val="Arial"/>
      <family val="2"/>
    </font>
    <font>
      <b/>
      <sz val="16"/>
      <color rgb="FF00B050"/>
      <name val="Arial"/>
      <family val="2"/>
    </font>
    <font>
      <b/>
      <sz val="12"/>
      <color rgb="FF92D050"/>
      <name val="Arial"/>
      <family val="2"/>
    </font>
    <font>
      <sz val="11"/>
      <color rgb="FF000000"/>
      <name val="Arial"/>
      <family val="2"/>
    </font>
    <font>
      <b/>
      <sz val="11"/>
      <color theme="0"/>
      <name val="Calibri"/>
      <family val="2"/>
      <scheme val="minor"/>
    </font>
    <font>
      <sz val="10"/>
      <color rgb="FF000000"/>
      <name val="Arial"/>
      <family val="2"/>
    </font>
  </fonts>
  <fills count="8">
    <fill>
      <patternFill patternType="none"/>
    </fill>
    <fill>
      <patternFill patternType="gray125"/>
    </fill>
    <fill>
      <patternFill patternType="solid">
        <fgColor theme="0"/>
        <bgColor indexed="64"/>
      </patternFill>
    </fill>
    <fill>
      <patternFill patternType="solid">
        <fgColor rgb="FFCCFFCD"/>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s>
  <borders count="122">
    <border>
      <left/>
      <right/>
      <top/>
      <bottom/>
      <diagonal/>
    </border>
    <border>
      <left style="medium">
        <color indexed="8"/>
      </left>
      <right/>
      <top style="medium">
        <color indexed="8"/>
      </top>
      <bottom/>
      <diagonal/>
    </border>
    <border>
      <left/>
      <right/>
      <top style="medium">
        <color indexed="8"/>
      </top>
      <bottom/>
      <diagonal/>
    </border>
    <border>
      <left style="medium">
        <color indexed="8"/>
      </left>
      <right/>
      <top/>
      <bottom/>
      <diagonal/>
    </border>
    <border>
      <left style="thin">
        <color indexed="8"/>
      </left>
      <right/>
      <top style="thin">
        <color indexed="8"/>
      </top>
      <bottom/>
      <diagonal/>
    </border>
    <border>
      <left/>
      <right/>
      <top style="thin">
        <color indexed="8"/>
      </top>
      <bottom/>
      <diagonal/>
    </border>
    <border>
      <left style="thin">
        <color indexed="8"/>
      </left>
      <right/>
      <top style="medium">
        <color indexed="8"/>
      </top>
      <bottom/>
      <diagonal/>
    </border>
    <border>
      <left style="medium">
        <color indexed="8"/>
      </left>
      <right/>
      <top/>
      <bottom style="medium">
        <color indexed="8"/>
      </bottom>
      <diagonal/>
    </border>
    <border>
      <left/>
      <right/>
      <top/>
      <bottom style="medium">
        <color indexed="8"/>
      </bottom>
      <diagonal/>
    </border>
    <border>
      <left/>
      <right style="medium">
        <color indexed="8"/>
      </right>
      <top style="medium">
        <color indexed="8"/>
      </top>
      <bottom/>
      <diagonal/>
    </border>
    <border>
      <left/>
      <right style="medium">
        <color indexed="8"/>
      </right>
      <top/>
      <bottom style="medium">
        <color indexed="8"/>
      </bottom>
      <diagonal/>
    </border>
    <border>
      <left style="thin">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style="medium">
        <color indexed="8"/>
      </right>
      <top style="medium">
        <color indexed="8"/>
      </top>
      <bottom/>
      <diagonal/>
    </border>
    <border>
      <left style="thin">
        <color indexed="8"/>
      </left>
      <right style="medium">
        <color indexed="8"/>
      </right>
      <top/>
      <bottom/>
      <diagonal/>
    </border>
    <border>
      <left/>
      <right style="medium">
        <color indexed="8"/>
      </right>
      <top style="thin">
        <color indexed="8"/>
      </top>
      <bottom/>
      <diagonal/>
    </border>
    <border>
      <left/>
      <right/>
      <top/>
      <bottom style="thin">
        <color indexed="8"/>
      </bottom>
      <diagonal/>
    </border>
    <border>
      <left/>
      <right style="medium">
        <color indexed="8"/>
      </right>
      <top/>
      <bottom/>
      <diagonal/>
    </border>
    <border>
      <left/>
      <right style="medium">
        <color indexed="8"/>
      </right>
      <top/>
      <bottom style="thin">
        <color indexed="8"/>
      </bottom>
      <diagonal/>
    </border>
    <border>
      <left style="thick">
        <color indexed="8"/>
      </left>
      <right/>
      <top style="medium">
        <color indexed="8"/>
      </top>
      <bottom/>
      <diagonal/>
    </border>
    <border>
      <left style="thick">
        <color indexed="8"/>
      </left>
      <right/>
      <top/>
      <bottom style="medium">
        <color indexed="8"/>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medium">
        <color indexed="8"/>
      </right>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8"/>
      </left>
      <right/>
      <top/>
      <bottom style="medium">
        <color indexed="64"/>
      </bottom>
      <diagonal/>
    </border>
    <border>
      <left style="thin">
        <color indexed="8"/>
      </left>
      <right style="medium">
        <color indexed="8"/>
      </right>
      <top/>
      <bottom style="medium">
        <color indexed="64"/>
      </bottom>
      <diagonal/>
    </border>
    <border>
      <left style="medium">
        <color indexed="8"/>
      </left>
      <right style="medium">
        <color indexed="8"/>
      </right>
      <top/>
      <bottom/>
      <diagonal/>
    </border>
    <border>
      <left style="medium">
        <color indexed="8"/>
      </left>
      <right style="medium">
        <color indexed="8"/>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8"/>
      </top>
      <bottom/>
      <diagonal/>
    </border>
    <border>
      <left/>
      <right style="medium">
        <color indexed="64"/>
      </right>
      <top/>
      <bottom style="medium">
        <color indexed="8"/>
      </bottom>
      <diagonal/>
    </border>
    <border>
      <left style="medium">
        <color indexed="8"/>
      </left>
      <right/>
      <top style="medium">
        <color indexed="64"/>
      </top>
      <bottom style="medium">
        <color indexed="8"/>
      </bottom>
      <diagonal/>
    </border>
    <border>
      <left/>
      <right/>
      <top style="medium">
        <color indexed="64"/>
      </top>
      <bottom style="medium">
        <color indexed="8"/>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8"/>
      </bottom>
      <diagonal/>
    </border>
    <border>
      <left style="medium">
        <color indexed="8"/>
      </left>
      <right/>
      <top style="hair">
        <color indexed="8"/>
      </top>
      <bottom style="hair">
        <color indexed="8"/>
      </bottom>
      <diagonal/>
    </border>
    <border>
      <left style="thin">
        <color indexed="64"/>
      </left>
      <right style="thin">
        <color indexed="64"/>
      </right>
      <top style="hair">
        <color indexed="8"/>
      </top>
      <bottom style="hair">
        <color indexed="8"/>
      </bottom>
      <diagonal/>
    </border>
    <border>
      <left style="thin">
        <color indexed="8"/>
      </left>
      <right/>
      <top style="medium">
        <color indexed="64"/>
      </top>
      <bottom style="hair">
        <color indexed="8"/>
      </bottom>
      <diagonal/>
    </border>
    <border>
      <left style="thin">
        <color indexed="8"/>
      </left>
      <right style="medium">
        <color indexed="8"/>
      </right>
      <top style="medium">
        <color indexed="64"/>
      </top>
      <bottom style="hair">
        <color indexed="8"/>
      </bottom>
      <diagonal/>
    </border>
    <border>
      <left style="medium">
        <color indexed="8"/>
      </left>
      <right/>
      <top style="medium">
        <color indexed="64"/>
      </top>
      <bottom style="hair">
        <color indexed="8"/>
      </bottom>
      <diagonal/>
    </border>
    <border>
      <left style="thin">
        <color indexed="8"/>
      </left>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medium">
        <color indexed="8"/>
      </left>
      <right/>
      <top style="hair">
        <color indexed="8"/>
      </top>
      <bottom style="medium">
        <color indexed="8"/>
      </bottom>
      <diagonal/>
    </border>
    <border>
      <left/>
      <right style="medium">
        <color indexed="8"/>
      </right>
      <top style="medium">
        <color indexed="64"/>
      </top>
      <bottom style="hair">
        <color indexed="8"/>
      </bottom>
      <diagonal/>
    </border>
    <border>
      <left/>
      <right style="medium">
        <color indexed="8"/>
      </right>
      <top style="hair">
        <color indexed="8"/>
      </top>
      <bottom style="hair">
        <color indexed="8"/>
      </bottom>
      <diagonal/>
    </border>
    <border>
      <left style="thin">
        <color indexed="64"/>
      </left>
      <right style="thin">
        <color indexed="64"/>
      </right>
      <top style="hair">
        <color indexed="8"/>
      </top>
      <bottom style="medium">
        <color indexed="8"/>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right style="medium">
        <color indexed="64"/>
      </right>
      <top style="hair">
        <color indexed="8"/>
      </top>
      <bottom style="hair">
        <color indexed="8"/>
      </bottom>
      <diagonal/>
    </border>
    <border>
      <left style="medium">
        <color indexed="8"/>
      </left>
      <right/>
      <top style="thin">
        <color indexed="64"/>
      </top>
      <bottom/>
      <diagonal/>
    </border>
    <border>
      <left style="thin">
        <color indexed="64"/>
      </left>
      <right style="medium">
        <color indexed="64"/>
      </right>
      <top style="medium">
        <color indexed="64"/>
      </top>
      <bottom/>
      <diagonal/>
    </border>
    <border>
      <left style="medium">
        <color indexed="8"/>
      </left>
      <right/>
      <top/>
      <bottom style="double">
        <color indexed="8"/>
      </bottom>
      <diagonal/>
    </border>
    <border>
      <left/>
      <right/>
      <top/>
      <bottom style="double">
        <color indexed="8"/>
      </bottom>
      <diagonal/>
    </border>
    <border>
      <left style="thin">
        <color indexed="64"/>
      </left>
      <right style="medium">
        <color indexed="8"/>
      </right>
      <top style="thin">
        <color indexed="64"/>
      </top>
      <bottom/>
      <diagonal/>
    </border>
    <border>
      <left style="thin">
        <color indexed="64"/>
      </left>
      <right style="medium">
        <color indexed="8"/>
      </right>
      <top/>
      <bottom style="thin">
        <color indexed="64"/>
      </bottom>
      <diagonal/>
    </border>
    <border>
      <left style="thin">
        <color indexed="64"/>
      </left>
      <right style="medium">
        <color indexed="8"/>
      </right>
      <top/>
      <bottom style="double">
        <color indexed="8"/>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8"/>
      </left>
      <right style="thin">
        <color indexed="8"/>
      </right>
      <top style="medium">
        <color indexed="8"/>
      </top>
      <bottom/>
      <diagonal/>
    </border>
    <border>
      <left style="thin">
        <color indexed="8"/>
      </left>
      <right style="thin">
        <color indexed="8"/>
      </right>
      <top/>
      <bottom/>
      <diagonal/>
    </border>
    <border>
      <left style="thin">
        <color indexed="8"/>
      </left>
      <right style="thin">
        <color indexed="8"/>
      </right>
      <top/>
      <bottom style="medium">
        <color indexed="64"/>
      </bottom>
      <diagonal/>
    </border>
    <border>
      <left style="medium">
        <color indexed="64"/>
      </left>
      <right/>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8"/>
      </left>
      <right/>
      <top style="thin">
        <color indexed="8"/>
      </top>
      <bottom style="medium">
        <color indexed="64"/>
      </bottom>
      <diagonal/>
    </border>
    <border>
      <left style="medium">
        <color indexed="64"/>
      </left>
      <right style="medium">
        <color indexed="64"/>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8"/>
      </right>
      <top style="medium">
        <color indexed="64"/>
      </top>
      <bottom/>
      <diagonal/>
    </border>
    <border>
      <left/>
      <right style="medium">
        <color indexed="8"/>
      </right>
      <top style="medium">
        <color indexed="64"/>
      </top>
      <bottom style="medium">
        <color indexed="8"/>
      </bottom>
      <diagonal/>
    </border>
    <border>
      <left style="thin">
        <color indexed="8"/>
      </left>
      <right style="thin">
        <color indexed="8"/>
      </right>
      <top style="hair">
        <color indexed="8"/>
      </top>
      <bottom style="hair">
        <color indexed="8"/>
      </bottom>
      <diagonal/>
    </border>
    <border>
      <left style="thin">
        <color indexed="8"/>
      </left>
      <right style="medium">
        <color indexed="64"/>
      </right>
      <top style="medium">
        <color indexed="8"/>
      </top>
      <bottom/>
      <diagonal/>
    </border>
    <border>
      <left style="thin">
        <color indexed="8"/>
      </left>
      <right style="medium">
        <color indexed="64"/>
      </right>
      <top/>
      <bottom/>
      <diagonal/>
    </border>
    <border>
      <left/>
      <right style="thin">
        <color indexed="8"/>
      </right>
      <top style="hair">
        <color indexed="8"/>
      </top>
      <bottom style="hair">
        <color indexed="8"/>
      </bottom>
      <diagonal/>
    </border>
    <border>
      <left/>
      <right style="medium">
        <color indexed="8"/>
      </right>
      <top/>
      <bottom style="thin">
        <color indexed="64"/>
      </bottom>
      <diagonal/>
    </border>
    <border>
      <left style="thin">
        <color indexed="8"/>
      </left>
      <right/>
      <top/>
      <bottom style="thin">
        <color indexed="8"/>
      </bottom>
      <diagonal/>
    </border>
    <border>
      <left style="medium">
        <color indexed="64"/>
      </left>
      <right/>
      <top style="double">
        <color indexed="8"/>
      </top>
      <bottom/>
      <diagonal/>
    </border>
    <border>
      <left/>
      <right/>
      <top style="double">
        <color indexed="8"/>
      </top>
      <bottom/>
      <diagonal/>
    </border>
    <border>
      <left/>
      <right style="medium">
        <color indexed="8"/>
      </right>
      <top style="double">
        <color indexed="8"/>
      </top>
      <bottom/>
      <diagonal/>
    </border>
    <border>
      <left style="thin">
        <color indexed="64"/>
      </left>
      <right/>
      <top/>
      <bottom style="medium">
        <color indexed="64"/>
      </bottom>
      <diagonal/>
    </border>
    <border>
      <left style="medium">
        <color indexed="64"/>
      </left>
      <right style="medium">
        <color indexed="64"/>
      </right>
      <top/>
      <bottom/>
      <diagonal/>
    </border>
    <border>
      <left style="thin">
        <color indexed="8"/>
      </left>
      <right style="medium">
        <color indexed="8"/>
      </right>
      <top style="medium">
        <color indexed="8"/>
      </top>
      <bottom style="hair">
        <color indexed="8"/>
      </bottom>
      <diagonal/>
    </border>
    <border>
      <left style="thin">
        <color indexed="8"/>
      </left>
      <right style="medium">
        <color indexed="8"/>
      </right>
      <top style="hair">
        <color indexed="8"/>
      </top>
      <bottom style="medium">
        <color indexed="8"/>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indexed="64"/>
      </right>
      <top/>
      <bottom style="double">
        <color indexed="8"/>
      </bottom>
      <diagonal/>
    </border>
    <border>
      <left/>
      <right/>
      <top style="medium">
        <color indexed="64"/>
      </top>
      <bottom/>
      <diagonal/>
    </border>
    <border>
      <left style="medium">
        <color indexed="64"/>
      </left>
      <right/>
      <top style="medium">
        <color indexed="8"/>
      </top>
      <bottom/>
      <diagonal/>
    </border>
    <border>
      <left/>
      <right style="thin">
        <color indexed="8"/>
      </right>
      <top style="medium">
        <color indexed="8"/>
      </top>
      <bottom/>
      <diagonal/>
    </border>
    <border>
      <left/>
      <right style="thin">
        <color indexed="8"/>
      </right>
      <top/>
      <bottom style="medium">
        <color indexed="8"/>
      </bottom>
      <diagonal/>
    </border>
    <border>
      <left/>
      <right style="thin">
        <color indexed="8"/>
      </right>
      <top/>
      <bottom/>
      <diagonal/>
    </border>
    <border>
      <left/>
      <right style="thin">
        <color indexed="8"/>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right style="medium">
        <color indexed="64"/>
      </right>
      <top style="medium">
        <color indexed="64"/>
      </top>
      <bottom/>
      <diagonal/>
    </border>
    <border>
      <left style="medium">
        <color indexed="64"/>
      </left>
      <right style="thin">
        <color indexed="8"/>
      </right>
      <top/>
      <bottom/>
      <diagonal/>
    </border>
    <border>
      <left style="medium">
        <color indexed="64"/>
      </left>
      <right style="thin">
        <color indexed="8"/>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8"/>
      </top>
      <bottom style="hair">
        <color indexed="8"/>
      </bottom>
      <diagonal/>
    </border>
    <border>
      <left style="medium">
        <color indexed="64"/>
      </left>
      <right/>
      <top style="hair">
        <color indexed="8"/>
      </top>
      <bottom style="medium">
        <color indexed="64"/>
      </bottom>
      <diagonal/>
    </border>
    <border>
      <left style="thin">
        <color indexed="8"/>
      </left>
      <right style="thin">
        <color indexed="8"/>
      </right>
      <top style="hair">
        <color indexed="8"/>
      </top>
      <bottom style="medium">
        <color indexed="64"/>
      </bottom>
      <diagonal/>
    </border>
    <border>
      <left style="thin">
        <color indexed="64"/>
      </left>
      <right style="medium">
        <color indexed="64"/>
      </right>
      <top style="thin">
        <color indexed="64"/>
      </top>
      <bottom style="medium">
        <color indexed="64"/>
      </bottom>
      <diagonal/>
    </border>
    <border>
      <left style="thin">
        <color theme="4" tint="0.39997558519241921"/>
      </left>
      <right/>
      <top style="thin">
        <color theme="4" tint="0.39997558519241921"/>
      </top>
      <bottom style="thin">
        <color theme="4" tint="0.39997558519241921"/>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hair">
        <color indexed="8"/>
      </bottom>
      <diagonal/>
    </border>
    <border>
      <left style="thin">
        <color indexed="8"/>
      </left>
      <right style="thin">
        <color indexed="8"/>
      </right>
      <top/>
      <bottom style="hair">
        <color indexed="8"/>
      </bottom>
      <diagonal/>
    </border>
  </borders>
  <cellStyleXfs count="4">
    <xf numFmtId="0" fontId="0" fillId="0" borderId="0"/>
    <xf numFmtId="44" fontId="1" fillId="0" borderId="0" applyFont="0" applyFill="0" applyBorder="0" applyAlignment="0" applyProtection="0"/>
    <xf numFmtId="0" fontId="2" fillId="0" borderId="0"/>
    <xf numFmtId="0" fontId="12" fillId="0" borderId="0" applyNumberFormat="0" applyFill="0" applyBorder="0" applyAlignment="0" applyProtection="0"/>
  </cellStyleXfs>
  <cellXfs count="276">
    <xf numFmtId="0" fontId="0" fillId="0" borderId="0" xfId="0"/>
    <xf numFmtId="0" fontId="2" fillId="0" borderId="0" xfId="2"/>
    <xf numFmtId="164" fontId="2" fillId="0" borderId="0" xfId="2" applyNumberFormat="1"/>
    <xf numFmtId="0" fontId="3" fillId="0" borderId="0" xfId="2" applyFont="1" applyAlignment="1">
      <alignment horizontal="centerContinuous"/>
    </xf>
    <xf numFmtId="4" fontId="4" fillId="0" borderId="47" xfId="2" applyNumberFormat="1" applyFont="1" applyBorder="1" applyAlignment="1">
      <alignment vertical="center"/>
    </xf>
    <xf numFmtId="0" fontId="4" fillId="0" borderId="47" xfId="2" applyFont="1" applyBorder="1" applyAlignment="1">
      <alignment vertical="center"/>
    </xf>
    <xf numFmtId="0" fontId="6" fillId="0" borderId="23" xfId="2" applyFont="1" applyBorder="1" applyAlignment="1" applyProtection="1">
      <alignment horizontal="right"/>
      <protection locked="0"/>
    </xf>
    <xf numFmtId="0" fontId="6" fillId="0" borderId="25" xfId="2" applyFont="1" applyBorder="1" applyAlignment="1" applyProtection="1">
      <alignment horizontal="right"/>
      <protection locked="0"/>
    </xf>
    <xf numFmtId="0" fontId="6" fillId="0" borderId="0" xfId="2" applyFont="1" applyAlignment="1" applyProtection="1">
      <alignment horizontal="right"/>
      <protection locked="0"/>
    </xf>
    <xf numFmtId="0" fontId="6" fillId="3" borderId="11" xfId="2" applyFont="1" applyFill="1" applyBorder="1" applyAlignment="1">
      <alignment horizontal="left" vertical="center"/>
    </xf>
    <xf numFmtId="0" fontId="5" fillId="0" borderId="6" xfId="2" applyFont="1" applyBorder="1" applyProtection="1">
      <protection locked="0"/>
    </xf>
    <xf numFmtId="0" fontId="5" fillId="0" borderId="4" xfId="2" applyFont="1" applyBorder="1" applyProtection="1">
      <protection locked="0"/>
    </xf>
    <xf numFmtId="0" fontId="4" fillId="0" borderId="24" xfId="2" applyFont="1" applyBorder="1"/>
    <xf numFmtId="0" fontId="4" fillId="0" borderId="22" xfId="2" applyFont="1" applyBorder="1" applyProtection="1">
      <protection locked="0"/>
    </xf>
    <xf numFmtId="0" fontId="5" fillId="0" borderId="0" xfId="2" applyFont="1"/>
    <xf numFmtId="0" fontId="8" fillId="0" borderId="0" xfId="0" applyFont="1"/>
    <xf numFmtId="0" fontId="4" fillId="0" borderId="0" xfId="2" applyFont="1"/>
    <xf numFmtId="0" fontId="8" fillId="0" borderId="23" xfId="0" applyFont="1" applyBorder="1"/>
    <xf numFmtId="0" fontId="9" fillId="0" borderId="0" xfId="2" applyFont="1" applyAlignment="1">
      <alignment horizontal="centerContinuous"/>
    </xf>
    <xf numFmtId="0" fontId="5" fillId="0" borderId="40" xfId="2" applyFont="1" applyBorder="1" applyProtection="1">
      <protection locked="0"/>
    </xf>
    <xf numFmtId="0" fontId="5" fillId="0" borderId="49" xfId="2" applyFont="1" applyBorder="1" applyAlignment="1" applyProtection="1">
      <alignment horizontal="center"/>
      <protection locked="0"/>
    </xf>
    <xf numFmtId="0" fontId="5" fillId="0" borderId="50" xfId="2" applyFont="1" applyBorder="1" applyProtection="1">
      <protection locked="0"/>
    </xf>
    <xf numFmtId="0" fontId="5" fillId="0" borderId="62" xfId="2" applyFont="1" applyBorder="1" applyProtection="1">
      <protection locked="0"/>
    </xf>
    <xf numFmtId="0" fontId="5" fillId="0" borderId="56" xfId="2" applyFont="1" applyBorder="1" applyAlignment="1" applyProtection="1">
      <alignment horizontal="center"/>
      <protection locked="0"/>
    </xf>
    <xf numFmtId="0" fontId="5" fillId="0" borderId="59" xfId="2" applyFont="1" applyBorder="1" applyProtection="1">
      <protection locked="0"/>
    </xf>
    <xf numFmtId="0" fontId="5" fillId="0" borderId="2" xfId="2" applyFont="1" applyBorder="1"/>
    <xf numFmtId="0" fontId="4" fillId="0" borderId="2" xfId="2" applyFont="1" applyBorder="1"/>
    <xf numFmtId="0" fontId="6" fillId="3" borderId="12" xfId="2" applyFont="1" applyFill="1" applyBorder="1" applyAlignment="1">
      <alignment horizontal="left" vertical="center"/>
    </xf>
    <xf numFmtId="0" fontId="6" fillId="3" borderId="13" xfId="2" applyFont="1" applyFill="1" applyBorder="1" applyAlignment="1">
      <alignment horizontal="left" vertical="center"/>
    </xf>
    <xf numFmtId="0" fontId="5" fillId="0" borderId="2" xfId="2" applyFont="1" applyBorder="1" applyAlignment="1">
      <alignment horizontal="left" vertical="center"/>
    </xf>
    <xf numFmtId="0" fontId="4" fillId="0" borderId="2" xfId="2" applyFont="1" applyBorder="1" applyAlignment="1">
      <alignment horizontal="left" vertical="center"/>
    </xf>
    <xf numFmtId="0" fontId="5" fillId="0" borderId="2" xfId="2" applyFont="1" applyBorder="1" applyAlignment="1">
      <alignment horizontal="center" vertical="center"/>
    </xf>
    <xf numFmtId="0" fontId="5" fillId="0" borderId="9" xfId="2" applyFont="1" applyBorder="1" applyAlignment="1">
      <alignment horizontal="center" vertical="center"/>
    </xf>
    <xf numFmtId="0" fontId="5" fillId="0" borderId="2" xfId="2" applyFont="1" applyBorder="1" applyProtection="1">
      <protection locked="0"/>
    </xf>
    <xf numFmtId="0" fontId="5" fillId="0" borderId="63" xfId="2" applyFont="1" applyBorder="1" applyProtection="1">
      <protection locked="0"/>
    </xf>
    <xf numFmtId="0" fontId="5" fillId="0" borderId="23" xfId="2" applyFont="1" applyBorder="1" applyProtection="1">
      <protection locked="0"/>
    </xf>
    <xf numFmtId="0" fontId="5" fillId="0" borderId="5" xfId="2" applyFont="1" applyBorder="1" applyProtection="1">
      <protection locked="0"/>
    </xf>
    <xf numFmtId="0" fontId="5" fillId="0" borderId="3" xfId="2" applyFont="1" applyBorder="1" applyProtection="1">
      <protection locked="0"/>
    </xf>
    <xf numFmtId="0" fontId="5" fillId="0" borderId="0" xfId="2" applyFont="1" applyProtection="1">
      <protection locked="0"/>
    </xf>
    <xf numFmtId="0" fontId="5" fillId="0" borderId="25" xfId="2" applyFont="1" applyBorder="1" applyProtection="1">
      <protection locked="0"/>
    </xf>
    <xf numFmtId="0" fontId="5" fillId="0" borderId="65" xfId="2" applyFont="1" applyBorder="1" applyProtection="1">
      <protection locked="0"/>
    </xf>
    <xf numFmtId="0" fontId="5" fillId="0" borderId="66" xfId="2" applyFont="1" applyBorder="1" applyProtection="1">
      <protection locked="0"/>
    </xf>
    <xf numFmtId="0" fontId="5" fillId="0" borderId="18" xfId="2" applyFont="1" applyBorder="1" applyProtection="1">
      <protection locked="0"/>
    </xf>
    <xf numFmtId="0" fontId="10" fillId="0" borderId="0" xfId="2" applyFont="1" applyAlignment="1">
      <alignment horizontal="centerContinuous"/>
    </xf>
    <xf numFmtId="0" fontId="5" fillId="0" borderId="0" xfId="2" applyFont="1" applyAlignment="1">
      <alignment horizontal="centerContinuous"/>
    </xf>
    <xf numFmtId="0" fontId="5" fillId="4" borderId="64" xfId="2" applyFont="1" applyFill="1" applyBorder="1"/>
    <xf numFmtId="0" fontId="4" fillId="4" borderId="3" xfId="2" applyFont="1" applyFill="1" applyBorder="1"/>
    <xf numFmtId="0" fontId="4" fillId="4" borderId="29" xfId="2" applyFont="1" applyFill="1" applyBorder="1"/>
    <xf numFmtId="0" fontId="4" fillId="4" borderId="29" xfId="2" applyFont="1" applyFill="1" applyBorder="1" applyAlignment="1">
      <alignment horizontal="center" vertical="center"/>
    </xf>
    <xf numFmtId="0" fontId="4" fillId="4" borderId="40" xfId="2" applyFont="1" applyFill="1" applyBorder="1" applyAlignment="1">
      <alignment horizontal="center" vertical="center"/>
    </xf>
    <xf numFmtId="0" fontId="4" fillId="4" borderId="3" xfId="2" applyFont="1" applyFill="1" applyBorder="1" applyAlignment="1">
      <alignment horizontal="center"/>
    </xf>
    <xf numFmtId="0" fontId="4" fillId="4" borderId="29" xfId="2" applyFont="1" applyFill="1" applyBorder="1" applyAlignment="1">
      <alignment horizontal="center"/>
    </xf>
    <xf numFmtId="0" fontId="5" fillId="4" borderId="3" xfId="2" applyFont="1" applyFill="1" applyBorder="1" applyAlignment="1">
      <alignment horizontal="center"/>
    </xf>
    <xf numFmtId="0" fontId="5" fillId="4" borderId="29" xfId="2" applyFont="1" applyFill="1" applyBorder="1" applyAlignment="1">
      <alignment horizontal="center"/>
    </xf>
    <xf numFmtId="0" fontId="4" fillId="4" borderId="41" xfId="2" applyFont="1" applyFill="1" applyBorder="1" applyAlignment="1">
      <alignment horizontal="center" vertical="center"/>
    </xf>
    <xf numFmtId="0" fontId="4" fillId="4" borderId="46" xfId="2" applyFont="1" applyFill="1" applyBorder="1" applyAlignment="1">
      <alignment horizontal="center"/>
    </xf>
    <xf numFmtId="0" fontId="5" fillId="4" borderId="47" xfId="2" applyFont="1" applyFill="1" applyBorder="1" applyAlignment="1">
      <alignment vertical="center"/>
    </xf>
    <xf numFmtId="0" fontId="5" fillId="4" borderId="48" xfId="2" applyFont="1" applyFill="1" applyBorder="1" applyAlignment="1">
      <alignment vertical="center"/>
    </xf>
    <xf numFmtId="44" fontId="5" fillId="4" borderId="57" xfId="1" applyFont="1" applyFill="1" applyBorder="1" applyAlignment="1" applyProtection="1"/>
    <xf numFmtId="44" fontId="5" fillId="4" borderId="58" xfId="1" applyFont="1" applyFill="1" applyBorder="1" applyAlignment="1" applyProtection="1"/>
    <xf numFmtId="0" fontId="5" fillId="0" borderId="16" xfId="2" applyFont="1" applyBorder="1" applyProtection="1">
      <protection locked="0"/>
    </xf>
    <xf numFmtId="0" fontId="4" fillId="0" borderId="71" xfId="2" applyFont="1" applyBorder="1"/>
    <xf numFmtId="0" fontId="5" fillId="0" borderId="88" xfId="2" applyFont="1" applyBorder="1" applyProtection="1">
      <protection locked="0"/>
    </xf>
    <xf numFmtId="0" fontId="5" fillId="0" borderId="89" xfId="2" applyFont="1" applyBorder="1" applyProtection="1">
      <protection locked="0"/>
    </xf>
    <xf numFmtId="0" fontId="5" fillId="0" borderId="17" xfId="2" applyFont="1" applyBorder="1" applyProtection="1">
      <protection locked="0"/>
    </xf>
    <xf numFmtId="0" fontId="5" fillId="0" borderId="19" xfId="2" applyFont="1" applyBorder="1" applyProtection="1">
      <protection locked="0"/>
    </xf>
    <xf numFmtId="0" fontId="5" fillId="0" borderId="0" xfId="2" applyFont="1" applyAlignment="1" applyProtection="1">
      <alignment horizontal="left"/>
      <protection locked="0"/>
    </xf>
    <xf numFmtId="0" fontId="4" fillId="0" borderId="0" xfId="2" applyFont="1" applyProtection="1">
      <protection locked="0"/>
    </xf>
    <xf numFmtId="0" fontId="5" fillId="0" borderId="93" xfId="2" applyFont="1" applyBorder="1" applyProtection="1">
      <protection locked="0"/>
    </xf>
    <xf numFmtId="0" fontId="5" fillId="0" borderId="26" xfId="2" applyFont="1" applyBorder="1" applyProtection="1">
      <protection locked="0"/>
    </xf>
    <xf numFmtId="0" fontId="5" fillId="0" borderId="41" xfId="2" applyFont="1" applyBorder="1" applyProtection="1">
      <protection locked="0"/>
    </xf>
    <xf numFmtId="0" fontId="0" fillId="0" borderId="0" xfId="0" applyAlignment="1">
      <alignment horizontal="center" wrapText="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6" fillId="0" borderId="0" xfId="0" applyFont="1" applyAlignment="1">
      <alignment horizontal="justify" vertical="center"/>
    </xf>
    <xf numFmtId="0" fontId="15" fillId="0" borderId="0" xfId="0" applyFont="1" applyAlignment="1">
      <alignment horizontal="justify" vertical="center"/>
    </xf>
    <xf numFmtId="0" fontId="17" fillId="0" borderId="0" xfId="0" applyFont="1" applyAlignment="1">
      <alignment horizontal="justify" vertical="center"/>
    </xf>
    <xf numFmtId="0" fontId="12" fillId="0" borderId="0" xfId="3" applyAlignment="1">
      <alignment horizontal="justify" vertical="center"/>
    </xf>
    <xf numFmtId="0" fontId="14" fillId="0" borderId="0" xfId="0" applyFont="1" applyAlignment="1">
      <alignment horizontal="justify" vertical="center"/>
    </xf>
    <xf numFmtId="0" fontId="16" fillId="0" borderId="0" xfId="0" applyFont="1" applyAlignment="1">
      <alignment vertical="center"/>
    </xf>
    <xf numFmtId="0" fontId="19" fillId="0" borderId="0" xfId="0" applyFont="1" applyAlignment="1">
      <alignment horizontal="justify" vertical="center"/>
    </xf>
    <xf numFmtId="0" fontId="20" fillId="0" borderId="0" xfId="0" applyFont="1" applyAlignment="1">
      <alignment horizontal="justify" vertical="center"/>
    </xf>
    <xf numFmtId="0" fontId="18" fillId="0" borderId="0" xfId="0" applyFont="1" applyAlignment="1">
      <alignment vertical="center"/>
    </xf>
    <xf numFmtId="6" fontId="21" fillId="0" borderId="0" xfId="0" applyNumberFormat="1" applyFont="1" applyAlignment="1">
      <alignment horizontal="justify" vertical="center"/>
    </xf>
    <xf numFmtId="0" fontId="21" fillId="0" borderId="0" xfId="0" applyFont="1" applyAlignment="1">
      <alignment horizontal="justify" vertical="center"/>
    </xf>
    <xf numFmtId="0" fontId="22" fillId="0" borderId="0" xfId="0" applyFont="1" applyAlignment="1">
      <alignment horizontal="justify" vertical="center"/>
    </xf>
    <xf numFmtId="0" fontId="25" fillId="0" borderId="0" xfId="0" applyFont="1" applyAlignment="1">
      <alignment horizontal="justify" vertical="center"/>
    </xf>
    <xf numFmtId="0" fontId="24" fillId="0" borderId="0" xfId="0" applyFont="1" applyAlignment="1">
      <alignment horizontal="justify" vertical="center"/>
    </xf>
    <xf numFmtId="0" fontId="27" fillId="0" borderId="0" xfId="0" applyFont="1" applyAlignment="1">
      <alignment vertical="center"/>
    </xf>
    <xf numFmtId="0" fontId="29" fillId="0" borderId="0" xfId="0" applyFont="1" applyAlignment="1">
      <alignment vertical="center"/>
    </xf>
    <xf numFmtId="0" fontId="30" fillId="0" borderId="0" xfId="0" applyFont="1" applyAlignment="1">
      <alignment horizontal="left" vertical="center" indent="5"/>
    </xf>
    <xf numFmtId="0" fontId="27" fillId="0" borderId="0" xfId="0" applyFont="1" applyAlignment="1">
      <alignment horizontal="justify" vertical="center"/>
    </xf>
    <xf numFmtId="0" fontId="28" fillId="0" borderId="0" xfId="0" applyFont="1" applyAlignment="1">
      <alignment horizontal="justify" vertical="center"/>
    </xf>
    <xf numFmtId="0" fontId="16" fillId="0" borderId="0" xfId="0" applyFont="1" applyAlignment="1">
      <alignment vertical="center" wrapText="1"/>
    </xf>
    <xf numFmtId="0" fontId="34" fillId="0" borderId="71" xfId="2" applyFont="1" applyBorder="1"/>
    <xf numFmtId="0" fontId="30" fillId="0" borderId="0" xfId="0" applyFont="1" applyAlignment="1">
      <alignment horizontal="left" vertical="center" wrapText="1" indent="5"/>
    </xf>
    <xf numFmtId="0" fontId="5" fillId="0" borderId="97" xfId="2" applyFont="1" applyBorder="1" applyAlignment="1" applyProtection="1">
      <alignment horizontal="center"/>
      <protection locked="0"/>
    </xf>
    <xf numFmtId="0" fontId="5" fillId="0" borderId="98" xfId="2" applyFont="1" applyBorder="1" applyAlignment="1" applyProtection="1">
      <alignment horizontal="center"/>
      <protection locked="0"/>
    </xf>
    <xf numFmtId="44" fontId="8" fillId="0" borderId="0" xfId="0" applyNumberFormat="1" applyFont="1"/>
    <xf numFmtId="44" fontId="5" fillId="0" borderId="5" xfId="2" applyNumberFormat="1" applyFont="1" applyBorder="1" applyProtection="1">
      <protection locked="0"/>
    </xf>
    <xf numFmtId="0" fontId="39" fillId="0" borderId="0" xfId="2" applyFont="1"/>
    <xf numFmtId="3" fontId="4" fillId="2" borderId="8" xfId="2" applyNumberFormat="1" applyFont="1" applyFill="1" applyBorder="1" applyAlignment="1">
      <alignment horizontal="center" vertical="center"/>
    </xf>
    <xf numFmtId="44" fontId="5" fillId="0" borderId="87" xfId="1" applyFont="1" applyBorder="1" applyAlignment="1" applyProtection="1">
      <protection locked="0"/>
    </xf>
    <xf numFmtId="44" fontId="5" fillId="0" borderId="95" xfId="1" applyFont="1" applyBorder="1" applyAlignment="1" applyProtection="1">
      <protection locked="0"/>
    </xf>
    <xf numFmtId="44" fontId="5" fillId="0" borderId="57" xfId="1" applyFont="1" applyBorder="1" applyAlignment="1" applyProtection="1">
      <protection locked="0"/>
    </xf>
    <xf numFmtId="44" fontId="5" fillId="0" borderId="53" xfId="1" applyFont="1" applyBorder="1" applyAlignment="1" applyProtection="1">
      <protection locked="0"/>
    </xf>
    <xf numFmtId="44" fontId="5" fillId="0" borderId="51" xfId="1" applyFont="1" applyBorder="1" applyAlignment="1" applyProtection="1">
      <protection locked="0"/>
    </xf>
    <xf numFmtId="44" fontId="5" fillId="0" borderId="52" xfId="1" applyFont="1" applyBorder="1" applyAlignment="1" applyProtection="1">
      <protection locked="0"/>
    </xf>
    <xf numFmtId="44" fontId="5" fillId="0" borderId="55" xfId="1" applyFont="1" applyBorder="1" applyAlignment="1" applyProtection="1">
      <protection locked="0"/>
    </xf>
    <xf numFmtId="44" fontId="5" fillId="0" borderId="58" xfId="1" applyFont="1" applyBorder="1" applyAlignment="1" applyProtection="1">
      <protection locked="0"/>
    </xf>
    <xf numFmtId="44" fontId="5" fillId="0" borderId="49" xfId="1" applyFont="1" applyBorder="1" applyAlignment="1" applyProtection="1">
      <protection locked="0"/>
    </xf>
    <xf numFmtId="44" fontId="5" fillId="0" borderId="54" xfId="1" applyFont="1" applyBorder="1" applyAlignment="1" applyProtection="1">
      <protection locked="0"/>
    </xf>
    <xf numFmtId="44" fontId="5" fillId="0" borderId="96" xfId="1" applyFont="1" applyBorder="1" applyAlignment="1" applyProtection="1">
      <protection locked="0"/>
    </xf>
    <xf numFmtId="0" fontId="5" fillId="0" borderId="22" xfId="2" applyFont="1" applyBorder="1"/>
    <xf numFmtId="0" fontId="5" fillId="0" borderId="23" xfId="2" applyFont="1" applyBorder="1"/>
    <xf numFmtId="0" fontId="8" fillId="0" borderId="70" xfId="0" applyFont="1" applyBorder="1"/>
    <xf numFmtId="0" fontId="4" fillId="0" borderId="71" xfId="2" applyFont="1" applyBorder="1" applyAlignment="1">
      <alignment horizontal="right"/>
    </xf>
    <xf numFmtId="0" fontId="4" fillId="0" borderId="28" xfId="2" applyFont="1" applyBorder="1" applyAlignment="1">
      <alignment horizontal="left"/>
    </xf>
    <xf numFmtId="0" fontId="9" fillId="0" borderId="25" xfId="2" applyFont="1" applyBorder="1" applyAlignment="1">
      <alignment horizontal="center"/>
    </xf>
    <xf numFmtId="0" fontId="8" fillId="0" borderId="72" xfId="0" applyFont="1" applyBorder="1"/>
    <xf numFmtId="165" fontId="5" fillId="0" borderId="84" xfId="1" applyNumberFormat="1" applyFont="1" applyFill="1" applyBorder="1" applyAlignment="1" applyProtection="1">
      <protection locked="0"/>
    </xf>
    <xf numFmtId="0" fontId="5" fillId="4" borderId="47" xfId="2" applyFont="1" applyFill="1" applyBorder="1" applyAlignment="1">
      <alignment horizontal="center"/>
    </xf>
    <xf numFmtId="0" fontId="5" fillId="4" borderId="47" xfId="2" applyFont="1" applyFill="1" applyBorder="1" applyAlignment="1">
      <alignment horizontal="centerContinuous"/>
    </xf>
    <xf numFmtId="0" fontId="4" fillId="4" borderId="3" xfId="2" applyFont="1" applyFill="1" applyBorder="1" applyAlignment="1">
      <alignment horizontal="centerContinuous"/>
    </xf>
    <xf numFmtId="0" fontId="5" fillId="4" borderId="47" xfId="2" applyFont="1" applyFill="1" applyBorder="1"/>
    <xf numFmtId="0" fontId="4" fillId="4" borderId="30" xfId="2" applyFont="1" applyFill="1" applyBorder="1"/>
    <xf numFmtId="3" fontId="4" fillId="2" borderId="0" xfId="2" applyNumberFormat="1" applyFont="1" applyFill="1" applyAlignment="1">
      <alignment horizontal="center" vertical="center"/>
    </xf>
    <xf numFmtId="0" fontId="4" fillId="4" borderId="100" xfId="2" applyFont="1" applyFill="1" applyBorder="1" applyAlignment="1">
      <alignment horizontal="center" vertical="center" wrapText="1"/>
    </xf>
    <xf numFmtId="44" fontId="5" fillId="4" borderId="111" xfId="1" applyFont="1" applyFill="1" applyBorder="1" applyAlignment="1"/>
    <xf numFmtId="3" fontId="5" fillId="0" borderId="112" xfId="2" applyNumberFormat="1" applyFont="1" applyBorder="1" applyProtection="1">
      <protection locked="0"/>
    </xf>
    <xf numFmtId="3" fontId="5" fillId="0" borderId="113" xfId="2" applyNumberFormat="1" applyFont="1" applyBorder="1" applyProtection="1">
      <protection locked="0"/>
    </xf>
    <xf numFmtId="165" fontId="5" fillId="0" borderId="114" xfId="1" applyNumberFormat="1" applyFont="1" applyFill="1" applyBorder="1" applyAlignment="1" applyProtection="1">
      <protection locked="0"/>
    </xf>
    <xf numFmtId="44" fontId="5" fillId="4" borderId="115" xfId="1" applyFont="1" applyFill="1" applyBorder="1" applyAlignment="1"/>
    <xf numFmtId="0" fontId="2" fillId="0" borderId="0" xfId="2" applyAlignment="1">
      <alignment wrapText="1"/>
    </xf>
    <xf numFmtId="0" fontId="4" fillId="4" borderId="2" xfId="2" applyFont="1" applyFill="1" applyBorder="1" applyAlignment="1">
      <alignment horizontal="right" vertical="center"/>
    </xf>
    <xf numFmtId="0" fontId="4" fillId="4" borderId="8" xfId="2" applyFont="1" applyFill="1" applyBorder="1" applyAlignment="1">
      <alignment horizontal="right" vertical="center"/>
    </xf>
    <xf numFmtId="0" fontId="4" fillId="0" borderId="8" xfId="2" applyFont="1" applyBorder="1" applyAlignment="1">
      <alignment horizontal="right" vertical="center"/>
    </xf>
    <xf numFmtId="49" fontId="0" fillId="0" borderId="0" xfId="0" applyNumberFormat="1"/>
    <xf numFmtId="49" fontId="0" fillId="0" borderId="0" xfId="0" applyNumberFormat="1" applyAlignment="1">
      <alignment wrapText="1"/>
    </xf>
    <xf numFmtId="2" fontId="0" fillId="0" borderId="0" xfId="0" applyNumberFormat="1"/>
    <xf numFmtId="0" fontId="0" fillId="0" borderId="0" xfId="0" applyAlignment="1">
      <alignment wrapText="1"/>
    </xf>
    <xf numFmtId="0" fontId="36" fillId="4" borderId="0" xfId="0" applyFont="1" applyFill="1" applyAlignment="1">
      <alignment vertical="center"/>
    </xf>
    <xf numFmtId="0" fontId="5" fillId="5" borderId="50" xfId="2" applyFont="1" applyFill="1" applyBorder="1" applyAlignment="1">
      <alignment horizontal="center"/>
    </xf>
    <xf numFmtId="0" fontId="5" fillId="4" borderId="100" xfId="2" applyFont="1" applyFill="1" applyBorder="1"/>
    <xf numFmtId="0" fontId="4" fillId="4" borderId="0" xfId="2" applyFont="1" applyFill="1" applyAlignment="1">
      <alignment horizontal="center" vertical="center"/>
    </xf>
    <xf numFmtId="0" fontId="4" fillId="4" borderId="26" xfId="2" applyFont="1" applyFill="1" applyBorder="1" applyAlignment="1">
      <alignment horizontal="center" vertical="center"/>
    </xf>
    <xf numFmtId="0" fontId="4" fillId="0" borderId="0" xfId="2" applyFont="1" applyAlignment="1">
      <alignment horizontal="right" vertical="center"/>
    </xf>
    <xf numFmtId="49" fontId="41" fillId="6" borderId="116" xfId="0" applyNumberFormat="1" applyFont="1" applyFill="1" applyBorder="1"/>
    <xf numFmtId="0" fontId="0" fillId="7" borderId="116" xfId="0" applyFill="1" applyBorder="1"/>
    <xf numFmtId="0" fontId="0" fillId="0" borderId="116" xfId="0" applyBorder="1"/>
    <xf numFmtId="166" fontId="4" fillId="4" borderId="117" xfId="2" applyNumberFormat="1" applyFont="1" applyFill="1" applyBorder="1" applyAlignment="1">
      <alignment horizontal="center" vertical="center" wrapText="1"/>
    </xf>
    <xf numFmtId="166" fontId="4" fillId="4" borderId="118" xfId="2" applyNumberFormat="1" applyFont="1" applyFill="1" applyBorder="1" applyAlignment="1">
      <alignment horizontal="center" vertical="center" wrapText="1"/>
    </xf>
    <xf numFmtId="44" fontId="5" fillId="5" borderId="100" xfId="1" applyFont="1" applyFill="1" applyBorder="1" applyAlignment="1"/>
    <xf numFmtId="0" fontId="5" fillId="5" borderId="0" xfId="2" applyFont="1" applyFill="1"/>
    <xf numFmtId="165" fontId="5" fillId="5" borderId="100" xfId="1" applyNumberFormat="1" applyFont="1" applyFill="1" applyBorder="1" applyAlignment="1" applyProtection="1"/>
    <xf numFmtId="44" fontId="5" fillId="4" borderId="119" xfId="1" applyFont="1" applyFill="1" applyBorder="1" applyAlignment="1"/>
    <xf numFmtId="3" fontId="5" fillId="0" borderId="120" xfId="2" applyNumberFormat="1" applyFont="1" applyBorder="1" applyProtection="1">
      <protection locked="0"/>
    </xf>
    <xf numFmtId="165" fontId="5" fillId="0" borderId="121" xfId="1" applyNumberFormat="1" applyFont="1" applyFill="1" applyBorder="1" applyAlignment="1" applyProtection="1">
      <protection locked="0"/>
    </xf>
    <xf numFmtId="165" fontId="5" fillId="5" borderId="0" xfId="1" applyNumberFormat="1" applyFont="1" applyFill="1" applyBorder="1" applyAlignment="1" applyProtection="1"/>
    <xf numFmtId="44" fontId="5" fillId="5" borderId="0" xfId="1" applyFont="1" applyFill="1" applyBorder="1" applyAlignment="1"/>
    <xf numFmtId="0" fontId="40" fillId="0" borderId="0" xfId="0" applyFont="1" applyAlignment="1">
      <alignment horizontal="left" vertical="center"/>
    </xf>
    <xf numFmtId="0" fontId="42" fillId="0" borderId="0" xfId="0" applyFont="1" applyAlignment="1">
      <alignment horizontal="justify" vertical="center"/>
    </xf>
    <xf numFmtId="0" fontId="17" fillId="0" borderId="0" xfId="0" applyFont="1"/>
    <xf numFmtId="0" fontId="4" fillId="4" borderId="3" xfId="2" applyFont="1" applyFill="1" applyBorder="1" applyAlignment="1">
      <alignment horizontal="center"/>
    </xf>
    <xf numFmtId="0" fontId="5" fillId="4" borderId="0" xfId="2" applyFont="1" applyFill="1" applyAlignment="1">
      <alignment horizontal="center"/>
    </xf>
    <xf numFmtId="0" fontId="5" fillId="4" borderId="18" xfId="2" applyFont="1" applyFill="1" applyBorder="1" applyAlignment="1">
      <alignment horizontal="center"/>
    </xf>
    <xf numFmtId="0" fontId="4" fillId="0" borderId="25" xfId="2" applyFont="1" applyBorder="1" applyAlignment="1" applyProtection="1">
      <alignment horizontal="left"/>
      <protection locked="0"/>
    </xf>
    <xf numFmtId="0" fontId="4" fillId="4" borderId="82" xfId="2" applyFont="1" applyFill="1" applyBorder="1" applyAlignment="1">
      <alignment horizontal="center" vertical="center" wrapText="1"/>
    </xf>
    <xf numFmtId="0" fontId="4" fillId="4" borderId="32" xfId="2" applyFont="1" applyFill="1" applyBorder="1" applyAlignment="1">
      <alignment horizontal="center" vertical="center" wrapText="1"/>
    </xf>
    <xf numFmtId="0" fontId="4" fillId="4" borderId="33" xfId="2" applyFont="1" applyFill="1" applyBorder="1" applyAlignment="1">
      <alignment horizontal="center" vertical="center" wrapText="1"/>
    </xf>
    <xf numFmtId="4" fontId="4" fillId="2" borderId="2" xfId="2" applyNumberFormat="1" applyFont="1" applyFill="1" applyBorder="1" applyAlignment="1">
      <alignment horizontal="center" vertical="center"/>
    </xf>
    <xf numFmtId="0" fontId="5" fillId="2" borderId="2" xfId="2" applyFont="1" applyFill="1" applyBorder="1" applyAlignment="1">
      <alignment vertical="center"/>
    </xf>
    <xf numFmtId="0" fontId="5" fillId="2" borderId="8" xfId="2" applyFont="1" applyFill="1" applyBorder="1" applyAlignment="1">
      <alignment vertical="center"/>
    </xf>
    <xf numFmtId="0" fontId="4" fillId="4" borderId="73" xfId="2" applyFont="1" applyFill="1" applyBorder="1" applyAlignment="1">
      <alignment horizontal="center" vertical="center" wrapText="1"/>
    </xf>
    <xf numFmtId="0" fontId="36" fillId="4" borderId="74" xfId="0" applyFont="1" applyFill="1" applyBorder="1" applyAlignment="1">
      <alignment vertical="center"/>
    </xf>
    <xf numFmtId="0" fontId="36" fillId="4" borderId="75" xfId="0" applyFont="1" applyFill="1" applyBorder="1" applyAlignment="1">
      <alignment vertical="center"/>
    </xf>
    <xf numFmtId="0" fontId="4" fillId="4" borderId="85" xfId="2" applyFont="1" applyFill="1" applyBorder="1" applyAlignment="1">
      <alignment horizontal="center" vertical="center" wrapText="1"/>
    </xf>
    <xf numFmtId="0" fontId="36" fillId="4" borderId="86" xfId="0" applyFont="1" applyFill="1" applyBorder="1" applyAlignment="1">
      <alignment vertical="center"/>
    </xf>
    <xf numFmtId="44" fontId="4" fillId="4" borderId="94" xfId="1" applyFont="1" applyFill="1" applyBorder="1" applyAlignment="1">
      <alignment vertical="center"/>
    </xf>
    <xf numFmtId="44" fontId="5" fillId="4" borderId="35" xfId="1" applyFont="1" applyFill="1" applyBorder="1" applyAlignment="1">
      <alignment vertical="center"/>
    </xf>
    <xf numFmtId="44" fontId="4" fillId="4" borderId="36" xfId="1" applyFont="1" applyFill="1" applyBorder="1" applyAlignment="1" applyProtection="1">
      <alignment vertical="center"/>
    </xf>
    <xf numFmtId="44" fontId="4" fillId="4" borderId="80" xfId="1" applyFont="1" applyFill="1" applyBorder="1" applyAlignment="1" applyProtection="1">
      <alignment vertical="center"/>
    </xf>
    <xf numFmtId="0" fontId="4" fillId="4" borderId="7" xfId="2" applyFont="1" applyFill="1" applyBorder="1" applyAlignment="1">
      <alignment horizontal="center"/>
    </xf>
    <xf numFmtId="0" fontId="5" fillId="4" borderId="8" xfId="2" applyFont="1" applyFill="1" applyBorder="1" applyAlignment="1">
      <alignment horizontal="center"/>
    </xf>
    <xf numFmtId="0" fontId="5" fillId="4" borderId="10" xfId="2" applyFont="1" applyFill="1" applyBorder="1" applyAlignment="1">
      <alignment horizontal="center"/>
    </xf>
    <xf numFmtId="0" fontId="4" fillId="4" borderId="14" xfId="2" applyFont="1" applyFill="1" applyBorder="1" applyAlignment="1">
      <alignment horizontal="center" vertical="center" wrapText="1"/>
    </xf>
    <xf numFmtId="0" fontId="4" fillId="4" borderId="15" xfId="2" applyFont="1" applyFill="1" applyBorder="1" applyAlignment="1">
      <alignment horizontal="center" vertical="center" wrapText="1"/>
    </xf>
    <xf numFmtId="0" fontId="4" fillId="4" borderId="31" xfId="2" applyFont="1" applyFill="1" applyBorder="1" applyAlignment="1">
      <alignment horizontal="center" vertical="center" wrapText="1"/>
    </xf>
    <xf numFmtId="0" fontId="4" fillId="4" borderId="81" xfId="2" applyFont="1" applyFill="1" applyBorder="1" applyAlignment="1">
      <alignment horizontal="center" vertical="center" wrapText="1"/>
    </xf>
    <xf numFmtId="0" fontId="4" fillId="4" borderId="60" xfId="2" applyFont="1" applyFill="1" applyBorder="1" applyAlignment="1">
      <alignment horizontal="center" vertical="center" wrapText="1"/>
    </xf>
    <xf numFmtId="0" fontId="4" fillId="4" borderId="61" xfId="2" applyFont="1" applyFill="1" applyBorder="1" applyAlignment="1">
      <alignment horizontal="center" vertical="center" wrapText="1"/>
    </xf>
    <xf numFmtId="0" fontId="5" fillId="0" borderId="90" xfId="2" applyFont="1" applyBorder="1" applyAlignment="1" applyProtection="1">
      <alignment horizontal="left" wrapText="1"/>
      <protection locked="0"/>
    </xf>
    <xf numFmtId="0" fontId="0" fillId="0" borderId="91" xfId="0" applyBorder="1" applyAlignment="1">
      <alignment wrapText="1"/>
    </xf>
    <xf numFmtId="0" fontId="0" fillId="0" borderId="92" xfId="0" applyBorder="1" applyAlignment="1">
      <alignment wrapText="1"/>
    </xf>
    <xf numFmtId="0" fontId="0" fillId="0" borderId="76" xfId="0" applyBorder="1" applyAlignment="1">
      <alignment wrapText="1"/>
    </xf>
    <xf numFmtId="0" fontId="0" fillId="0" borderId="26" xfId="0" applyBorder="1" applyAlignment="1">
      <alignment wrapText="1"/>
    </xf>
    <xf numFmtId="0" fontId="0" fillId="0" borderId="27" xfId="0" applyBorder="1" applyAlignment="1">
      <alignment wrapText="1"/>
    </xf>
    <xf numFmtId="0" fontId="4" fillId="0" borderId="12" xfId="2" applyFont="1" applyBorder="1" applyAlignment="1">
      <alignment wrapText="1"/>
    </xf>
    <xf numFmtId="0" fontId="4" fillId="0" borderId="13" xfId="2" applyFont="1" applyBorder="1" applyAlignment="1">
      <alignment wrapText="1"/>
    </xf>
    <xf numFmtId="0" fontId="4" fillId="4" borderId="3" xfId="2" applyFont="1" applyFill="1" applyBorder="1" applyAlignment="1">
      <alignment horizontal="center" vertical="center"/>
    </xf>
    <xf numFmtId="0" fontId="4" fillId="4" borderId="0" xfId="2" applyFont="1" applyFill="1" applyAlignment="1">
      <alignment horizontal="center" vertical="center"/>
    </xf>
    <xf numFmtId="0" fontId="4" fillId="4" borderId="40"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8" xfId="2" applyFont="1" applyFill="1" applyBorder="1" applyAlignment="1">
      <alignment horizontal="center" vertical="center"/>
    </xf>
    <xf numFmtId="0" fontId="4" fillId="4" borderId="43" xfId="2" applyFont="1" applyFill="1" applyBorder="1" applyAlignment="1">
      <alignment horizontal="center" vertical="center"/>
    </xf>
    <xf numFmtId="44" fontId="4" fillId="4" borderId="34" xfId="1" applyFont="1" applyFill="1" applyBorder="1" applyAlignment="1">
      <alignment horizontal="center" vertical="center"/>
    </xf>
    <xf numFmtId="44" fontId="4" fillId="4" borderId="35" xfId="1" applyFont="1" applyFill="1" applyBorder="1" applyAlignment="1">
      <alignment horizontal="center" vertical="center"/>
    </xf>
    <xf numFmtId="44" fontId="4" fillId="4" borderId="67" xfId="1" applyFont="1" applyFill="1" applyBorder="1" applyAlignment="1" applyProtection="1">
      <alignment horizontal="center"/>
    </xf>
    <xf numFmtId="44" fontId="4" fillId="4" borderId="68" xfId="1" applyFont="1" applyFill="1" applyBorder="1" applyAlignment="1" applyProtection="1">
      <alignment horizontal="center"/>
    </xf>
    <xf numFmtId="0" fontId="4" fillId="0" borderId="23" xfId="2" applyFont="1" applyBorder="1" applyAlignment="1" applyProtection="1">
      <alignment horizontal="center"/>
      <protection locked="0"/>
    </xf>
    <xf numFmtId="0" fontId="4" fillId="0" borderId="70" xfId="2" applyFont="1" applyBorder="1" applyAlignment="1" applyProtection="1">
      <alignment horizontal="center"/>
      <protection locked="0"/>
    </xf>
    <xf numFmtId="0" fontId="4" fillId="0" borderId="66" xfId="2" applyFont="1" applyBorder="1" applyAlignment="1" applyProtection="1">
      <alignment horizontal="center"/>
      <protection locked="0"/>
    </xf>
    <xf numFmtId="0" fontId="4" fillId="0" borderId="99" xfId="2" applyFont="1" applyBorder="1" applyAlignment="1" applyProtection="1">
      <alignment horizontal="center"/>
      <protection locked="0"/>
    </xf>
    <xf numFmtId="44" fontId="11" fillId="4" borderId="67" xfId="1" applyFont="1" applyFill="1" applyBorder="1" applyAlignment="1" applyProtection="1">
      <alignment horizontal="center"/>
    </xf>
    <xf numFmtId="44" fontId="11" fillId="4" borderId="69" xfId="1" applyFont="1" applyFill="1" applyBorder="1" applyAlignment="1" applyProtection="1">
      <alignment horizontal="center"/>
    </xf>
    <xf numFmtId="44" fontId="4" fillId="4" borderId="35" xfId="1" applyFont="1" applyFill="1" applyBorder="1" applyAlignment="1">
      <alignment vertical="center"/>
    </xf>
    <xf numFmtId="0" fontId="4" fillId="4" borderId="1" xfId="2" applyFont="1" applyFill="1" applyBorder="1" applyAlignment="1">
      <alignment horizontal="center" vertical="center"/>
    </xf>
    <xf numFmtId="0" fontId="5" fillId="4" borderId="2" xfId="2" applyFont="1" applyFill="1" applyBorder="1" applyAlignment="1">
      <alignment vertical="center"/>
    </xf>
    <xf numFmtId="0" fontId="5" fillId="4" borderId="0" xfId="2" applyFont="1" applyFill="1" applyAlignment="1">
      <alignment vertical="center"/>
    </xf>
    <xf numFmtId="0" fontId="5" fillId="4" borderId="7" xfId="2" applyFont="1" applyFill="1" applyBorder="1" applyAlignment="1">
      <alignment vertical="center"/>
    </xf>
    <xf numFmtId="0" fontId="5" fillId="4" borderId="8" xfId="2" applyFont="1" applyFill="1" applyBorder="1" applyAlignment="1">
      <alignment vertical="center"/>
    </xf>
    <xf numFmtId="0" fontId="4" fillId="4" borderId="74" xfId="2" applyFont="1" applyFill="1" applyBorder="1" applyAlignment="1">
      <alignment horizontal="center" vertical="center" wrapText="1"/>
    </xf>
    <xf numFmtId="0" fontId="4" fillId="4" borderId="75" xfId="2" applyFont="1" applyFill="1" applyBorder="1" applyAlignment="1">
      <alignment horizontal="center" vertical="center" wrapText="1"/>
    </xf>
    <xf numFmtId="0" fontId="4" fillId="4" borderId="101" xfId="2" applyFont="1" applyFill="1" applyBorder="1" applyAlignment="1">
      <alignment horizontal="center" vertical="center"/>
    </xf>
    <xf numFmtId="0" fontId="4" fillId="4" borderId="2" xfId="2" applyFont="1" applyFill="1" applyBorder="1" applyAlignment="1">
      <alignment horizontal="center" vertical="center"/>
    </xf>
    <xf numFmtId="0" fontId="4" fillId="4" borderId="48" xfId="2" applyFont="1" applyFill="1" applyBorder="1" applyAlignment="1">
      <alignment horizontal="center" vertical="center"/>
    </xf>
    <xf numFmtId="0" fontId="4" fillId="4" borderId="20" xfId="2" applyFont="1" applyFill="1" applyBorder="1" applyAlignment="1">
      <alignment horizontal="right" vertical="center"/>
    </xf>
    <xf numFmtId="0" fontId="4" fillId="4" borderId="2" xfId="2" applyFont="1" applyFill="1" applyBorder="1" applyAlignment="1">
      <alignment horizontal="right" vertical="center"/>
    </xf>
    <xf numFmtId="0" fontId="4" fillId="4" borderId="42" xfId="2" applyFont="1" applyFill="1" applyBorder="1" applyAlignment="1">
      <alignment horizontal="right" vertical="center"/>
    </xf>
    <xf numFmtId="0" fontId="4" fillId="4" borderId="21" xfId="2" applyFont="1" applyFill="1" applyBorder="1" applyAlignment="1">
      <alignment horizontal="right" vertical="center"/>
    </xf>
    <xf numFmtId="0" fontId="4" fillId="4" borderId="8" xfId="2" applyFont="1" applyFill="1" applyBorder="1" applyAlignment="1">
      <alignment horizontal="right" vertical="center"/>
    </xf>
    <xf numFmtId="0" fontId="4" fillId="4" borderId="43" xfId="2" applyFont="1" applyFill="1" applyBorder="1" applyAlignment="1">
      <alignment horizontal="right" vertical="center"/>
    </xf>
    <xf numFmtId="0" fontId="4" fillId="4" borderId="44" xfId="2" applyFont="1" applyFill="1" applyBorder="1" applyAlignment="1">
      <alignment horizontal="center"/>
    </xf>
    <xf numFmtId="0" fontId="4" fillId="4" borderId="45" xfId="2" applyFont="1" applyFill="1" applyBorder="1" applyAlignment="1">
      <alignment horizontal="center"/>
    </xf>
    <xf numFmtId="0" fontId="4" fillId="4" borderId="83" xfId="2" applyFont="1" applyFill="1" applyBorder="1" applyAlignment="1">
      <alignment horizontal="center"/>
    </xf>
    <xf numFmtId="0" fontId="7" fillId="4" borderId="37" xfId="2" applyFont="1" applyFill="1" applyBorder="1" applyAlignment="1">
      <alignment horizontal="center" vertical="center"/>
    </xf>
    <xf numFmtId="0" fontId="7" fillId="4" borderId="38" xfId="2" applyFont="1" applyFill="1" applyBorder="1" applyAlignment="1">
      <alignment horizontal="center" vertical="center"/>
    </xf>
    <xf numFmtId="4" fontId="4" fillId="0" borderId="1" xfId="2" applyNumberFormat="1" applyFont="1" applyBorder="1" applyAlignment="1">
      <alignment horizontal="center" vertical="center"/>
    </xf>
    <xf numFmtId="4" fontId="4" fillId="0" borderId="2" xfId="2" applyNumberFormat="1" applyFont="1" applyBorder="1" applyAlignment="1">
      <alignment horizontal="center" vertical="center"/>
    </xf>
    <xf numFmtId="4" fontId="4" fillId="0" borderId="42" xfId="2" applyNumberFormat="1" applyFont="1" applyBorder="1" applyAlignment="1">
      <alignment horizontal="center" vertical="center"/>
    </xf>
    <xf numFmtId="4" fontId="4" fillId="0" borderId="7" xfId="2" applyNumberFormat="1" applyFont="1" applyBorder="1" applyAlignment="1">
      <alignment horizontal="center" vertical="center"/>
    </xf>
    <xf numFmtId="4" fontId="4" fillId="0" borderId="8" xfId="2" applyNumberFormat="1" applyFont="1" applyBorder="1" applyAlignment="1">
      <alignment horizontal="center" vertical="center"/>
    </xf>
    <xf numFmtId="4" fontId="4" fillId="0" borderId="43" xfId="2" applyNumberFormat="1" applyFont="1" applyBorder="1" applyAlignment="1">
      <alignment horizontal="center" vertical="center"/>
    </xf>
    <xf numFmtId="0" fontId="4" fillId="4" borderId="106" xfId="2" applyFont="1" applyFill="1" applyBorder="1" applyAlignment="1">
      <alignment horizontal="center" vertical="center" wrapText="1"/>
    </xf>
    <xf numFmtId="0" fontId="36" fillId="4" borderId="109" xfId="0" applyFont="1" applyFill="1" applyBorder="1" applyAlignment="1">
      <alignment vertical="center"/>
    </xf>
    <xf numFmtId="0" fontId="36" fillId="4" borderId="110" xfId="0" applyFont="1" applyFill="1" applyBorder="1" applyAlignment="1">
      <alignment vertical="center"/>
    </xf>
    <xf numFmtId="0" fontId="4" fillId="4" borderId="107" xfId="2" applyFont="1" applyFill="1" applyBorder="1" applyAlignment="1">
      <alignment horizontal="center" vertical="center" wrapText="1"/>
    </xf>
    <xf numFmtId="0" fontId="4" fillId="4" borderId="108" xfId="2" applyFont="1" applyFill="1" applyBorder="1" applyAlignment="1">
      <alignment horizontal="center" vertical="center" wrapText="1"/>
    </xf>
    <xf numFmtId="0" fontId="4" fillId="4" borderId="40" xfId="2" applyFont="1" applyFill="1" applyBorder="1" applyAlignment="1">
      <alignment horizontal="center" vertical="center" wrapText="1"/>
    </xf>
    <xf numFmtId="0" fontId="4" fillId="4" borderId="41" xfId="2" applyFont="1" applyFill="1" applyBorder="1" applyAlignment="1">
      <alignment horizontal="center" vertical="center" wrapText="1"/>
    </xf>
    <xf numFmtId="3" fontId="4" fillId="2" borderId="47" xfId="2" applyNumberFormat="1" applyFont="1" applyFill="1" applyBorder="1" applyAlignment="1">
      <alignment horizontal="center" vertical="center"/>
    </xf>
    <xf numFmtId="3" fontId="4" fillId="2" borderId="104" xfId="2" applyNumberFormat="1" applyFont="1" applyFill="1" applyBorder="1" applyAlignment="1">
      <alignment horizontal="center" vertical="center"/>
    </xf>
    <xf numFmtId="3" fontId="4" fillId="2" borderId="48" xfId="2" applyNumberFormat="1" applyFont="1" applyFill="1" applyBorder="1" applyAlignment="1">
      <alignment horizontal="center" vertical="center"/>
    </xf>
    <xf numFmtId="3" fontId="4" fillId="2" borderId="103" xfId="2" applyNumberFormat="1" applyFont="1" applyFill="1" applyBorder="1" applyAlignment="1">
      <alignment horizontal="center" vertical="center"/>
    </xf>
    <xf numFmtId="0" fontId="4" fillId="4" borderId="102" xfId="2" applyFont="1" applyFill="1" applyBorder="1" applyAlignment="1">
      <alignment horizontal="center" vertical="center" wrapText="1"/>
    </xf>
    <xf numFmtId="0" fontId="36" fillId="4" borderId="104" xfId="0" applyFont="1" applyFill="1" applyBorder="1" applyAlignment="1">
      <alignment vertical="center"/>
    </xf>
    <xf numFmtId="0" fontId="36" fillId="4" borderId="105" xfId="0" applyFont="1" applyFill="1" applyBorder="1" applyAlignment="1">
      <alignment vertical="center"/>
    </xf>
    <xf numFmtId="0" fontId="4" fillId="0" borderId="1" xfId="2" applyFont="1" applyBorder="1" applyAlignment="1">
      <alignment horizontal="right" vertical="center"/>
    </xf>
    <xf numFmtId="0" fontId="4" fillId="0" borderId="0" xfId="2" applyFont="1" applyAlignment="1">
      <alignment horizontal="right" vertical="center"/>
    </xf>
    <xf numFmtId="0" fontId="4" fillId="0" borderId="2" xfId="2" applyFont="1" applyBorder="1" applyAlignment="1">
      <alignment horizontal="right" vertical="center"/>
    </xf>
    <xf numFmtId="0" fontId="4" fillId="0" borderId="42" xfId="2" applyFont="1" applyBorder="1" applyAlignment="1">
      <alignment horizontal="right" vertical="center"/>
    </xf>
    <xf numFmtId="0" fontId="4" fillId="0" borderId="7" xfId="2" applyFont="1" applyBorder="1" applyAlignment="1">
      <alignment horizontal="right" vertical="center"/>
    </xf>
    <xf numFmtId="0" fontId="4" fillId="0" borderId="8" xfId="2" applyFont="1" applyBorder="1" applyAlignment="1">
      <alignment horizontal="right" vertical="center"/>
    </xf>
    <xf numFmtId="0" fontId="4" fillId="0" borderId="43" xfId="2" applyFont="1" applyBorder="1" applyAlignment="1">
      <alignment horizontal="right" vertical="center"/>
    </xf>
    <xf numFmtId="0" fontId="4" fillId="4" borderId="37" xfId="2" applyFont="1" applyFill="1" applyBorder="1" applyAlignment="1">
      <alignment horizontal="center" vertical="center"/>
    </xf>
    <xf numFmtId="0" fontId="4" fillId="4" borderId="38" xfId="2" applyFont="1" applyFill="1" applyBorder="1" applyAlignment="1">
      <alignment horizontal="center" vertical="center"/>
    </xf>
    <xf numFmtId="0" fontId="38" fillId="4" borderId="79" xfId="2" applyFont="1" applyFill="1" applyBorder="1" applyAlignment="1">
      <alignment horizontal="center"/>
    </xf>
    <xf numFmtId="0" fontId="38" fillId="4" borderId="77" xfId="2" applyFont="1" applyFill="1" applyBorder="1" applyAlignment="1">
      <alignment horizontal="center"/>
    </xf>
    <xf numFmtId="0" fontId="38" fillId="4" borderId="78" xfId="2" applyFont="1" applyFill="1" applyBorder="1" applyAlignment="1">
      <alignment horizontal="center"/>
    </xf>
    <xf numFmtId="0" fontId="0" fillId="4" borderId="38" xfId="0" applyFill="1" applyBorder="1" applyAlignment="1">
      <alignment horizontal="center" vertical="center"/>
    </xf>
    <xf numFmtId="0" fontId="0" fillId="4" borderId="39" xfId="0" applyFill="1" applyBorder="1" applyAlignment="1">
      <alignment horizontal="center" vertical="center"/>
    </xf>
    <xf numFmtId="0" fontId="33" fillId="4" borderId="74" xfId="0" applyFont="1" applyFill="1" applyBorder="1" applyAlignment="1">
      <alignment horizontal="center" vertical="center"/>
    </xf>
    <xf numFmtId="0" fontId="33" fillId="4" borderId="75" xfId="0" applyFont="1" applyFill="1" applyBorder="1" applyAlignment="1">
      <alignment horizontal="center" vertical="center"/>
    </xf>
    <xf numFmtId="0" fontId="0" fillId="0" borderId="0" xfId="0"/>
    <xf numFmtId="0" fontId="39" fillId="0" borderId="0" xfId="2" applyFont="1" applyAlignment="1">
      <alignment horizontal="center"/>
    </xf>
  </cellXfs>
  <cellStyles count="4">
    <cellStyle name="Lien hypertexte" xfId="3" builtinId="8"/>
    <cellStyle name="Monétaire" xfId="1" builtinId="4"/>
    <cellStyle name="Normal" xfId="0" builtinId="0"/>
    <cellStyle name="Normal 2" xfId="2" xr:uid="{00000000-0005-0000-0000-000003000000}"/>
  </cellStyles>
  <dxfs count="6">
    <dxf>
      <font>
        <color rgb="FFFF0000"/>
      </font>
    </dxf>
    <dxf>
      <fill>
        <patternFill>
          <bgColor rgb="FFFF0000"/>
        </patternFill>
      </fill>
    </dxf>
    <dxf>
      <fill>
        <patternFill>
          <bgColor theme="1"/>
        </patternFill>
      </fill>
    </dxf>
    <dxf>
      <fill>
        <patternFill>
          <bgColor theme="1"/>
        </patternFill>
      </fill>
    </dxf>
    <dxf>
      <fill>
        <patternFill>
          <bgColor rgb="FFFF0000"/>
        </patternFill>
      </fill>
    </dxf>
    <dxf>
      <border diagonalUp="0" diagonalDown="0">
        <left style="thin">
          <color theme="4" tint="0.39997558519241921"/>
        </left>
        <right/>
        <top style="thin">
          <color theme="4" tint="0.39997558519241921"/>
        </top>
        <bottom style="thin">
          <color theme="4" tint="0.39997558519241921"/>
        </bottom>
        <vertical/>
        <horizontal/>
      </border>
    </dxf>
  </dxfs>
  <tableStyles count="0" defaultTableStyle="TableStyleMedium2" defaultPivotStyle="PivotStyleLight16"/>
  <colors>
    <mruColors>
      <color rgb="FF339966"/>
      <color rgb="FFCC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89253</xdr:colOff>
      <xdr:row>0</xdr:row>
      <xdr:rowOff>1</xdr:rowOff>
    </xdr:from>
    <xdr:to>
      <xdr:col>5</xdr:col>
      <xdr:colOff>1163674</xdr:colOff>
      <xdr:row>4</xdr:row>
      <xdr:rowOff>207840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253" y="1"/>
          <a:ext cx="3037115" cy="9268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mvtdesjardins.sharepoint.com/sites/VPASAEPP/Shared%20Documents/Encadrements,%20audits%20et%20continuit&#233;%20des%20affaires/Encadrements/R&#232;gle%20de%20d&#233;placements%20employ&#233;s%20et%20consultants%20-%20Guide,%20aide-m&#233;moire,%20rapport/Rapport%20de%20frais%20consultants/Consultants%20expense%20report%202022-11-01.xlsx?49FC250F" TargetMode="External"/><Relationship Id="rId1" Type="http://schemas.openxmlformats.org/officeDocument/2006/relationships/externalLinkPath" Target="file:///\\49FC250F\Consultants%20expense%20report%202022-11-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vtdesjardins.sharepoint.com/Users/DUP9481/AppData/Local/Microsoft/Windows/Temporary%20Internet%20Files/Content.Outlook/ZNZ31LYN/RAPPORT%20DE%20FRAIS%20CONSULTANTS%2001-06-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ense Report"/>
      <sheetName val="Tips for completing and Guide"/>
      <sheetName val="Taxes"/>
      <sheetName val="km"/>
    </sheetNames>
    <sheetDataSet>
      <sheetData sheetId="0" refreshError="1"/>
      <sheetData sheetId="1" refreshError="1"/>
      <sheetData sheetId="2">
        <row r="3">
          <cell r="G3">
            <v>8</v>
          </cell>
          <cell r="H3">
            <v>12</v>
          </cell>
        </row>
        <row r="4">
          <cell r="G4">
            <v>14</v>
          </cell>
          <cell r="H4">
            <v>18</v>
          </cell>
        </row>
        <row r="5">
          <cell r="G5">
            <v>22</v>
          </cell>
          <cell r="H5">
            <v>32</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mmaire"/>
      <sheetName val="Guide"/>
      <sheetName val="Taxes"/>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5A46111-7AC3-4AAE-907E-46F2275A4BF9}" name="Table_KM" displayName="Table_KM" ref="A1:E7" totalsRowShown="0">
  <autoFilter ref="A1:E7" xr:uid="{156CC57D-056F-4251-964B-040A563B6A40}"/>
  <tableColumns count="5">
    <tableColumn id="7" xr3:uid="{2492D4C3-8857-44B8-99A8-23494E01A85E}" name="0-Index" dataDxfId="5"/>
    <tableColumn id="1" xr3:uid="{B67D9F94-ED81-4D70-A342-026671E34A25}" name="0-Expense Type"/>
    <tableColumn id="2" xr3:uid="{CEC4DCAD-70DD-4A28-8546-B85BC32B8C00}" name="2018-01-01"/>
    <tableColumn id="4" xr3:uid="{A55931FF-EC9F-4C28-A3CF-3205E0780892}" name="2022-03-28"/>
    <tableColumn id="5" xr3:uid="{76526E6B-191F-40DA-97F1-E94D88A88DB5}" name="2022-11-01"/>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services_auxiliaires@desjardins.com" TargetMode="External"/><Relationship Id="rId2" Type="http://schemas.openxmlformats.org/officeDocument/2006/relationships/hyperlink" Target="https://www.banqueducanada.ca/taux/taux-de-change/taux-de-change-quotidiens/" TargetMode="External"/><Relationship Id="rId1" Type="http://schemas.openxmlformats.org/officeDocument/2006/relationships/hyperlink" Target="https://www.desjardins.com/a-propos/espace-fournisseurs/demande-au-paiement/"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B1:AC80"/>
  <sheetViews>
    <sheetView showGridLines="0" zoomScale="50" zoomScaleNormal="50" workbookViewId="0">
      <pane xSplit="5" ySplit="12" topLeftCell="F40" activePane="bottomRight" state="frozen"/>
      <selection pane="topRight" activeCell="F1" sqref="F1"/>
      <selection pane="bottomLeft" activeCell="A13" sqref="A13"/>
      <selection pane="bottomRight" activeCell="T45" sqref="T45"/>
    </sheetView>
  </sheetViews>
  <sheetFormatPr baseColWidth="10" defaultColWidth="11.42578125" defaultRowHeight="18.75" x14ac:dyDescent="0.3"/>
  <cols>
    <col min="1" max="1" width="3.7109375" style="15" customWidth="1"/>
    <col min="2" max="2" width="6.5703125" style="15" customWidth="1"/>
    <col min="3" max="3" width="9.140625" style="15" customWidth="1"/>
    <col min="4" max="4" width="9.5703125" style="15" customWidth="1"/>
    <col min="5" max="5" width="17.42578125" style="15" hidden="1" customWidth="1"/>
    <col min="6" max="6" width="25.5703125" style="15" customWidth="1"/>
    <col min="7" max="7" width="51.7109375" style="15" customWidth="1"/>
    <col min="8" max="8" width="8" style="15" hidden="1" customWidth="1"/>
    <col min="9" max="9" width="60.5703125" style="15" customWidth="1"/>
    <col min="10" max="10" width="13.140625" style="15" customWidth="1"/>
    <col min="11" max="12" width="13.140625" style="15" hidden="1" customWidth="1"/>
    <col min="13" max="14" width="13.5703125" style="15" hidden="1" customWidth="1"/>
    <col min="15" max="15" width="15.42578125" style="15" customWidth="1"/>
    <col min="16" max="16" width="15.7109375" style="15" customWidth="1"/>
    <col min="17" max="17" width="15.28515625" style="15" customWidth="1"/>
    <col min="18" max="18" width="16.140625" style="15" customWidth="1"/>
    <col min="19" max="19" width="1.28515625" style="15" customWidth="1"/>
    <col min="20" max="20" width="14.42578125" style="15" bestFit="1" customWidth="1"/>
    <col min="21" max="21" width="13.42578125" style="15" customWidth="1"/>
    <col min="22" max="22" width="14.140625" style="15" customWidth="1"/>
    <col min="23" max="23" width="14.85546875" style="15" customWidth="1"/>
    <col min="24" max="24" width="14.140625" style="15" customWidth="1"/>
    <col min="25" max="25" width="21.5703125" style="15" customWidth="1"/>
    <col min="26" max="26" width="21.7109375" style="15" customWidth="1"/>
    <col min="27" max="27" width="5.42578125" style="15" customWidth="1"/>
    <col min="28" max="28" width="12.140625" style="15" hidden="1" customWidth="1"/>
    <col min="29" max="29" width="12.28515625" style="15" bestFit="1" customWidth="1"/>
    <col min="30" max="16384" width="11.42578125" style="15"/>
  </cols>
  <sheetData>
    <row r="1" spans="2:28" ht="7.5" customHeight="1" x14ac:dyDescent="0.3">
      <c r="B1" s="14"/>
      <c r="C1" s="14"/>
      <c r="D1" s="14"/>
      <c r="E1" s="14"/>
      <c r="F1" s="14"/>
      <c r="G1" s="14"/>
      <c r="H1" s="14"/>
      <c r="I1" s="14"/>
      <c r="J1" s="14"/>
      <c r="K1" s="14"/>
      <c r="L1" s="14"/>
      <c r="M1" s="14"/>
      <c r="N1" s="14"/>
      <c r="O1" s="14"/>
      <c r="P1" s="14"/>
      <c r="Q1" s="14"/>
      <c r="R1" s="14"/>
      <c r="S1" s="14"/>
      <c r="T1" s="14"/>
      <c r="U1" s="14"/>
      <c r="V1" s="14"/>
      <c r="W1" s="14"/>
      <c r="X1" s="14"/>
      <c r="Y1" s="14"/>
      <c r="Z1" s="14"/>
    </row>
    <row r="2" spans="2:28" x14ac:dyDescent="0.3">
      <c r="C2" s="16"/>
      <c r="D2" s="16"/>
      <c r="E2" s="16"/>
      <c r="I2" s="14"/>
      <c r="J2" s="14"/>
      <c r="K2" s="14"/>
      <c r="L2" s="14"/>
      <c r="M2" s="14"/>
      <c r="N2" s="14"/>
      <c r="O2" s="14"/>
      <c r="P2" s="14"/>
      <c r="Q2" s="14"/>
      <c r="R2" s="14"/>
      <c r="S2" s="14"/>
      <c r="T2" s="14"/>
      <c r="U2" s="14"/>
      <c r="V2" s="14"/>
      <c r="W2" s="14"/>
      <c r="X2" s="14"/>
      <c r="Y2" s="14"/>
      <c r="Z2" s="14"/>
    </row>
    <row r="3" spans="2:28" ht="13.5" customHeight="1" x14ac:dyDescent="0.3">
      <c r="C3" s="14"/>
      <c r="D3" s="14"/>
      <c r="E3" s="14"/>
      <c r="I3" s="114"/>
      <c r="J3" s="115"/>
      <c r="K3" s="115"/>
      <c r="L3" s="115"/>
      <c r="M3" s="115"/>
      <c r="N3" s="115"/>
      <c r="O3" s="115"/>
      <c r="P3" s="115"/>
      <c r="Q3" s="115"/>
      <c r="R3" s="115"/>
      <c r="S3" s="115"/>
      <c r="T3" s="115"/>
      <c r="U3" s="115"/>
      <c r="V3" s="115"/>
      <c r="W3" s="115"/>
      <c r="X3" s="115"/>
      <c r="Y3" s="115"/>
      <c r="Z3" s="116"/>
    </row>
    <row r="4" spans="2:28" x14ac:dyDescent="0.3">
      <c r="C4" s="16"/>
      <c r="D4" s="16"/>
      <c r="E4" s="16"/>
      <c r="I4" s="117" t="s">
        <v>0</v>
      </c>
      <c r="J4" s="167"/>
      <c r="K4" s="167"/>
      <c r="L4" s="167"/>
      <c r="M4" s="167"/>
      <c r="N4" s="167"/>
      <c r="O4" s="167"/>
      <c r="P4" s="167"/>
      <c r="Q4" s="167"/>
      <c r="R4" s="167"/>
      <c r="S4" s="167"/>
      <c r="T4" s="167"/>
      <c r="U4" s="167"/>
      <c r="V4" s="167"/>
      <c r="W4" s="167"/>
      <c r="X4" s="167"/>
      <c r="Y4" s="167"/>
      <c r="Z4" s="118"/>
    </row>
    <row r="5" spans="2:28" x14ac:dyDescent="0.3">
      <c r="C5" s="16"/>
      <c r="D5" s="16"/>
      <c r="E5" s="16"/>
      <c r="I5" s="12"/>
      <c r="J5" s="119"/>
      <c r="K5" s="119"/>
      <c r="L5" s="119"/>
      <c r="M5" s="119"/>
      <c r="N5" s="119"/>
      <c r="O5" s="119"/>
      <c r="P5" s="119"/>
      <c r="Q5" s="119"/>
      <c r="R5" s="119"/>
      <c r="S5" s="119"/>
      <c r="T5" s="119"/>
      <c r="U5" s="119"/>
      <c r="V5" s="119"/>
      <c r="W5" s="119"/>
      <c r="X5" s="119"/>
      <c r="Y5" s="119"/>
      <c r="Z5" s="120"/>
    </row>
    <row r="6" spans="2:28" x14ac:dyDescent="0.3">
      <c r="B6" s="16" t="s">
        <v>147</v>
      </c>
      <c r="C6" s="16"/>
      <c r="D6" s="16"/>
      <c r="E6" s="16"/>
      <c r="F6" s="14"/>
      <c r="I6" s="3" t="s">
        <v>1</v>
      </c>
      <c r="J6" s="18"/>
      <c r="K6" s="18"/>
      <c r="L6" s="18"/>
      <c r="M6" s="18"/>
      <c r="N6" s="18"/>
      <c r="O6" s="18"/>
      <c r="P6" s="18"/>
      <c r="Q6" s="18"/>
      <c r="R6" s="18"/>
      <c r="S6" s="18"/>
      <c r="T6" s="18"/>
      <c r="U6" s="18"/>
      <c r="V6" s="18"/>
      <c r="W6" s="18"/>
      <c r="X6" s="18"/>
      <c r="Y6" s="18"/>
      <c r="Z6" s="14"/>
    </row>
    <row r="7" spans="2:28" ht="11.25" customHeight="1" thickBot="1" x14ac:dyDescent="0.35">
      <c r="B7" s="16"/>
      <c r="C7" s="16"/>
      <c r="D7" s="16"/>
      <c r="E7" s="16"/>
      <c r="F7" s="14"/>
      <c r="I7" s="18"/>
      <c r="J7" s="18"/>
      <c r="K7" s="18"/>
      <c r="L7" s="18"/>
      <c r="M7" s="18"/>
      <c r="N7" s="18"/>
      <c r="O7" s="18"/>
      <c r="P7" s="18"/>
      <c r="Q7" s="18"/>
      <c r="R7" s="18"/>
      <c r="S7" s="18"/>
      <c r="T7" s="18"/>
      <c r="U7" s="18"/>
      <c r="V7" s="18"/>
      <c r="W7" s="18"/>
      <c r="X7" s="18"/>
      <c r="Y7" s="18"/>
      <c r="Z7" s="14"/>
    </row>
    <row r="8" spans="2:28" ht="36.75" customHeight="1" thickBot="1" x14ac:dyDescent="0.35">
      <c r="B8" s="236" t="s">
        <v>2</v>
      </c>
      <c r="C8" s="237"/>
      <c r="D8" s="237"/>
      <c r="E8" s="237"/>
      <c r="F8" s="237"/>
      <c r="G8" s="45"/>
      <c r="H8" s="144"/>
      <c r="I8" s="265" t="s">
        <v>3</v>
      </c>
      <c r="J8" s="266"/>
      <c r="K8" s="266"/>
      <c r="L8" s="266"/>
      <c r="M8" s="266"/>
      <c r="N8" s="266"/>
      <c r="O8" s="266"/>
      <c r="P8" s="266"/>
      <c r="Q8" s="266"/>
      <c r="R8" s="266"/>
      <c r="S8" s="55"/>
      <c r="T8" s="265"/>
      <c r="U8" s="270"/>
      <c r="V8" s="270"/>
      <c r="W8" s="270"/>
      <c r="X8" s="270"/>
      <c r="Y8" s="270"/>
      <c r="Z8" s="271"/>
    </row>
    <row r="9" spans="2:28" ht="19.5" customHeight="1" thickBot="1" x14ac:dyDescent="0.35">
      <c r="B9" s="46"/>
      <c r="C9" s="47"/>
      <c r="D9" s="47"/>
      <c r="E9" s="47"/>
      <c r="F9" s="48"/>
      <c r="G9" s="49"/>
      <c r="H9" s="145"/>
      <c r="I9" s="164" t="s">
        <v>4</v>
      </c>
      <c r="J9" s="165"/>
      <c r="K9" s="165"/>
      <c r="L9" s="165"/>
      <c r="M9" s="165"/>
      <c r="N9" s="165"/>
      <c r="O9" s="166"/>
      <c r="P9" s="183" t="s">
        <v>5</v>
      </c>
      <c r="Q9" s="184"/>
      <c r="R9" s="185"/>
      <c r="S9" s="122"/>
      <c r="T9" s="233" t="s">
        <v>6</v>
      </c>
      <c r="U9" s="234"/>
      <c r="V9" s="234"/>
      <c r="W9" s="234"/>
      <c r="X9" s="235"/>
      <c r="Y9" s="168" t="s">
        <v>7</v>
      </c>
      <c r="Z9" s="189" t="s">
        <v>8</v>
      </c>
    </row>
    <row r="10" spans="2:28" ht="43.15" customHeight="1" x14ac:dyDescent="0.3">
      <c r="B10" s="50" t="s">
        <v>9</v>
      </c>
      <c r="C10" s="51" t="s">
        <v>10</v>
      </c>
      <c r="D10" s="51" t="s">
        <v>11</v>
      </c>
      <c r="E10" s="51" t="s">
        <v>12</v>
      </c>
      <c r="F10" s="48" t="s">
        <v>13</v>
      </c>
      <c r="G10" s="49" t="s">
        <v>14</v>
      </c>
      <c r="H10" s="145"/>
      <c r="I10" s="244" t="s">
        <v>15</v>
      </c>
      <c r="J10" s="247" t="s">
        <v>149</v>
      </c>
      <c r="K10" s="128"/>
      <c r="L10" s="128"/>
      <c r="M10" s="128"/>
      <c r="N10" s="128"/>
      <c r="O10" s="248" t="s">
        <v>16</v>
      </c>
      <c r="P10" s="255" t="s">
        <v>17</v>
      </c>
      <c r="Q10" s="174" t="s">
        <v>18</v>
      </c>
      <c r="R10" s="177" t="s">
        <v>19</v>
      </c>
      <c r="S10" s="123"/>
      <c r="T10" s="124"/>
      <c r="U10" s="174" t="s">
        <v>20</v>
      </c>
      <c r="V10" s="174" t="s">
        <v>21</v>
      </c>
      <c r="W10" s="174" t="s">
        <v>22</v>
      </c>
      <c r="X10" s="186" t="s">
        <v>23</v>
      </c>
      <c r="Y10" s="169"/>
      <c r="Z10" s="190"/>
    </row>
    <row r="11" spans="2:28" ht="21" customHeight="1" x14ac:dyDescent="0.3">
      <c r="B11" s="52"/>
      <c r="C11" s="53"/>
      <c r="D11" s="53"/>
      <c r="E11" s="53"/>
      <c r="F11" s="48" t="s">
        <v>24</v>
      </c>
      <c r="G11" s="49"/>
      <c r="H11" s="145"/>
      <c r="I11" s="245"/>
      <c r="J11" s="175"/>
      <c r="K11" s="142"/>
      <c r="L11" s="142"/>
      <c r="M11" s="142"/>
      <c r="N11" s="142"/>
      <c r="O11" s="249"/>
      <c r="P11" s="256"/>
      <c r="Q11" s="175"/>
      <c r="R11" s="178"/>
      <c r="S11" s="122"/>
      <c r="T11" s="50" t="s">
        <v>25</v>
      </c>
      <c r="U11" s="272"/>
      <c r="V11" s="222"/>
      <c r="W11" s="222"/>
      <c r="X11" s="187"/>
      <c r="Y11" s="169"/>
      <c r="Z11" s="190"/>
    </row>
    <row r="12" spans="2:28" ht="39.75" customHeight="1" thickBot="1" x14ac:dyDescent="0.35">
      <c r="B12" s="267" t="s">
        <v>26</v>
      </c>
      <c r="C12" s="268"/>
      <c r="D12" s="268"/>
      <c r="E12" s="268"/>
      <c r="F12" s="269"/>
      <c r="G12" s="54"/>
      <c r="H12" s="146" t="s">
        <v>134</v>
      </c>
      <c r="I12" s="246"/>
      <c r="J12" s="176"/>
      <c r="K12" s="151" t="s">
        <v>135</v>
      </c>
      <c r="L12" s="151" t="s">
        <v>136</v>
      </c>
      <c r="M12" s="151" t="s">
        <v>137</v>
      </c>
      <c r="N12" s="152" t="s">
        <v>138</v>
      </c>
      <c r="O12" s="250"/>
      <c r="P12" s="257"/>
      <c r="Q12" s="176"/>
      <c r="R12" s="178"/>
      <c r="S12" s="125"/>
      <c r="T12" s="126"/>
      <c r="U12" s="273"/>
      <c r="V12" s="223"/>
      <c r="W12" s="223"/>
      <c r="X12" s="188"/>
      <c r="Y12" s="170"/>
      <c r="Z12" s="191"/>
    </row>
    <row r="13" spans="2:28" ht="24.75" customHeight="1" thickBot="1" x14ac:dyDescent="0.35">
      <c r="B13" s="20"/>
      <c r="C13" s="97"/>
      <c r="D13" s="97"/>
      <c r="E13" s="143" t="str">
        <f>IFERROR(TEXT(DATE(D13,C13,B13),"aaaa-mm-jj"),"-")</f>
        <v>-</v>
      </c>
      <c r="F13" s="21"/>
      <c r="G13" s="19"/>
      <c r="H13" s="154" t="e">
        <f>_xlfn.XLOOKUP(I13,Table_KM[0-Expense Type],Table_KM[0-Index])</f>
        <v>#N/A</v>
      </c>
      <c r="I13" s="157"/>
      <c r="J13" s="158"/>
      <c r="K13" s="159" t="e">
        <f>MATCH(I13,Table_KM[0-Expense Type],0)</f>
        <v>#N/A</v>
      </c>
      <c r="L13" s="159" t="e">
        <f>MATCH(E13,Table_KM[#Headers],1)</f>
        <v>#N/A</v>
      </c>
      <c r="M13" s="160" t="e" cm="1">
        <f t="array" ref="M13">INDEX(Table_KM[#All],K13+1,L13)</f>
        <v>#N/A</v>
      </c>
      <c r="N13" s="160" t="str">
        <f>IFERROR(IF(OR(H13=1,H13=2),M13,J13*M13),"")</f>
        <v/>
      </c>
      <c r="O13" s="156" t="str">
        <f>IF(N13="","",IF(N13=0,"",IF(N13&lt;5,5,N13)))</f>
        <v/>
      </c>
      <c r="P13" s="103"/>
      <c r="Q13" s="103"/>
      <c r="R13" s="104"/>
      <c r="S13" s="105"/>
      <c r="T13" s="106"/>
      <c r="U13" s="107"/>
      <c r="V13" s="107"/>
      <c r="W13" s="107"/>
      <c r="X13" s="108"/>
      <c r="Y13" s="58">
        <f>SUM(T13:X13)</f>
        <v>0</v>
      </c>
      <c r="Z13" s="59">
        <f>IF(Y13=0,0,IFERROR(Y13/(1+VLOOKUP(F13,Taxes!$A:$B,2,FALSE)),"Province requise"))</f>
        <v>0</v>
      </c>
      <c r="AB13" s="99">
        <f>IF(Y13=0,0,Y13/(1+VLOOKUP(F13,Taxes!$A:$B,2,FALSE)))</f>
        <v>0</v>
      </c>
    </row>
    <row r="14" spans="2:28" ht="24.75" customHeight="1" thickBot="1" x14ac:dyDescent="0.35">
      <c r="B14" s="20"/>
      <c r="C14" s="97"/>
      <c r="D14" s="97"/>
      <c r="E14" s="143" t="str">
        <f t="shared" ref="E14:E50" si="0">IFERROR(TEXT(DATE(D14,C14,B14),"aaaa-mm-jj"),"-")</f>
        <v>-</v>
      </c>
      <c r="F14" s="21"/>
      <c r="G14" s="22"/>
      <c r="H14" s="154" t="e">
        <f>_xlfn.XLOOKUP(I14,Table_KM[0-Expense Type],Table_KM[0-Index])</f>
        <v>#N/A</v>
      </c>
      <c r="I14" s="130"/>
      <c r="J14" s="121"/>
      <c r="K14" s="155" t="e">
        <f>MATCH(I14,Table_KM[0-Expense Type],0)</f>
        <v>#N/A</v>
      </c>
      <c r="L14" s="155" t="e">
        <f>MATCH(E14,Table_KM[#Headers],1)</f>
        <v>#N/A</v>
      </c>
      <c r="M14" s="153" t="e" cm="1">
        <f t="array" ref="M14">INDEX(Table_KM[#All],K14+1,L14)</f>
        <v>#N/A</v>
      </c>
      <c r="N14" s="153" t="str">
        <f t="shared" ref="N14:N50" si="1">IFERROR(IF(OR(H14=1,H14=2),M14,J14*M14),"")</f>
        <v/>
      </c>
      <c r="O14" s="129" t="str">
        <f t="shared" ref="O14:O50" si="2">IF(N14="","",IF(N14=0,"",IF(N14&lt;5,5,N14)))</f>
        <v/>
      </c>
      <c r="P14" s="103"/>
      <c r="Q14" s="103"/>
      <c r="R14" s="109"/>
      <c r="S14" s="110"/>
      <c r="T14" s="111"/>
      <c r="U14" s="112"/>
      <c r="V14" s="112"/>
      <c r="W14" s="112"/>
      <c r="X14" s="109"/>
      <c r="Y14" s="59">
        <f>SUM(T14:X14)</f>
        <v>0</v>
      </c>
      <c r="Z14" s="59">
        <f>IF(Y14=0,0,IFERROR(Y14/(1+VLOOKUP(F14,Taxes!$A:$B,2,FALSE)),"Province requise"))</f>
        <v>0</v>
      </c>
      <c r="AB14" s="99">
        <f>IF(Y14=0,0,Y14/(1+VLOOKUP(F14,Taxes!$A:$B,2,FALSE)))</f>
        <v>0</v>
      </c>
    </row>
    <row r="15" spans="2:28" ht="24.75" customHeight="1" thickBot="1" x14ac:dyDescent="0.35">
      <c r="B15" s="20"/>
      <c r="C15" s="97"/>
      <c r="D15" s="97"/>
      <c r="E15" s="143" t="str">
        <f t="shared" si="0"/>
        <v>-</v>
      </c>
      <c r="F15" s="21"/>
      <c r="G15" s="22"/>
      <c r="H15" s="154" t="e">
        <f>_xlfn.XLOOKUP(I15,Table_KM[0-Expense Type],Table_KM[0-Index])</f>
        <v>#N/A</v>
      </c>
      <c r="I15" s="130"/>
      <c r="J15" s="121"/>
      <c r="K15" s="155" t="e">
        <f>MATCH(I15,Table_KM[0-Expense Type],0)</f>
        <v>#N/A</v>
      </c>
      <c r="L15" s="155" t="e">
        <f>MATCH(E15,Table_KM[#Headers],1)</f>
        <v>#N/A</v>
      </c>
      <c r="M15" s="153" t="e" cm="1">
        <f t="array" ref="M15">INDEX(Table_KM[#All],K15+1,L15)</f>
        <v>#N/A</v>
      </c>
      <c r="N15" s="153" t="str">
        <f t="shared" si="1"/>
        <v/>
      </c>
      <c r="O15" s="129" t="str">
        <f t="shared" si="2"/>
        <v/>
      </c>
      <c r="P15" s="103"/>
      <c r="Q15" s="103"/>
      <c r="R15" s="109"/>
      <c r="S15" s="110"/>
      <c r="T15" s="111"/>
      <c r="U15" s="112"/>
      <c r="V15" s="112"/>
      <c r="W15" s="112"/>
      <c r="X15" s="109"/>
      <c r="Y15" s="59">
        <f t="shared" ref="Y15:Y24" si="3">SUM(T15:X15)</f>
        <v>0</v>
      </c>
      <c r="Z15" s="59">
        <f>IF(Y15=0,0,IFERROR(Y15/(1+VLOOKUP(F15,Taxes!$A:$B,2,FALSE)),"Province requise"))</f>
        <v>0</v>
      </c>
      <c r="AB15" s="99">
        <f>IF(Y15=0,0,Y15/(1+VLOOKUP(F15,Taxes!$A:$B,2,FALSE)))</f>
        <v>0</v>
      </c>
    </row>
    <row r="16" spans="2:28" ht="24.75" customHeight="1" thickBot="1" x14ac:dyDescent="0.35">
      <c r="B16" s="20"/>
      <c r="C16" s="97"/>
      <c r="D16" s="97"/>
      <c r="E16" s="143" t="str">
        <f t="shared" si="0"/>
        <v>-</v>
      </c>
      <c r="F16" s="21"/>
      <c r="G16" s="22"/>
      <c r="H16" s="154" t="e">
        <f>_xlfn.XLOOKUP(I16,Table_KM[0-Expense Type],Table_KM[0-Index])</f>
        <v>#N/A</v>
      </c>
      <c r="I16" s="130"/>
      <c r="J16" s="121"/>
      <c r="K16" s="155" t="e">
        <f>MATCH(I16,Table_KM[0-Expense Type],0)</f>
        <v>#N/A</v>
      </c>
      <c r="L16" s="155" t="e">
        <f>MATCH(E16,Table_KM[#Headers],1)</f>
        <v>#N/A</v>
      </c>
      <c r="M16" s="153" t="e" cm="1">
        <f t="array" ref="M16">INDEX(Table_KM[#All],K16+1,L16)</f>
        <v>#N/A</v>
      </c>
      <c r="N16" s="153" t="str">
        <f t="shared" si="1"/>
        <v/>
      </c>
      <c r="O16" s="129" t="str">
        <f t="shared" si="2"/>
        <v/>
      </c>
      <c r="P16" s="103"/>
      <c r="Q16" s="103"/>
      <c r="R16" s="109"/>
      <c r="S16" s="110"/>
      <c r="T16" s="111"/>
      <c r="U16" s="112"/>
      <c r="V16" s="112"/>
      <c r="W16" s="112"/>
      <c r="X16" s="109"/>
      <c r="Y16" s="59">
        <f>SUM(T16:X16)</f>
        <v>0</v>
      </c>
      <c r="Z16" s="59">
        <f>IF(Y16=0,0,IFERROR(Y16/(1+VLOOKUP(F16,Taxes!$A:$B,2,FALSE)),"Province requise"))</f>
        <v>0</v>
      </c>
      <c r="AB16" s="99">
        <f>IF(Y16=0,0,Y16/(1+VLOOKUP(F16,Taxes!$A:$B,2,FALSE)))</f>
        <v>0</v>
      </c>
    </row>
    <row r="17" spans="2:28" ht="24.75" customHeight="1" thickBot="1" x14ac:dyDescent="0.35">
      <c r="B17" s="20"/>
      <c r="C17" s="97"/>
      <c r="D17" s="97"/>
      <c r="E17" s="143" t="str">
        <f t="shared" si="0"/>
        <v>-</v>
      </c>
      <c r="F17" s="21"/>
      <c r="G17" s="22"/>
      <c r="H17" s="154" t="e">
        <f>_xlfn.XLOOKUP(I17,Table_KM[0-Expense Type],Table_KM[0-Index])</f>
        <v>#N/A</v>
      </c>
      <c r="I17" s="130"/>
      <c r="J17" s="121"/>
      <c r="K17" s="155" t="e">
        <f>MATCH(I17,Table_KM[0-Expense Type],0)</f>
        <v>#N/A</v>
      </c>
      <c r="L17" s="155" t="e">
        <f>MATCH(E17,Table_KM[#Headers],1)</f>
        <v>#N/A</v>
      </c>
      <c r="M17" s="153" t="e" cm="1">
        <f t="array" ref="M17">INDEX(Table_KM[#All],K17+1,L17)</f>
        <v>#N/A</v>
      </c>
      <c r="N17" s="153" t="str">
        <f t="shared" si="1"/>
        <v/>
      </c>
      <c r="O17" s="129" t="str">
        <f t="shared" si="2"/>
        <v/>
      </c>
      <c r="P17" s="103"/>
      <c r="Q17" s="103"/>
      <c r="R17" s="109"/>
      <c r="S17" s="110"/>
      <c r="T17" s="111"/>
      <c r="U17" s="112"/>
      <c r="V17" s="112"/>
      <c r="W17" s="112"/>
      <c r="X17" s="109"/>
      <c r="Y17" s="59">
        <f t="shared" ref="Y17:Y20" si="4">SUM(T17:X17)</f>
        <v>0</v>
      </c>
      <c r="Z17" s="59">
        <f>IF(Y17=0,0,IFERROR(Y17/(1+VLOOKUP(F17,Taxes!$A:$B,2,FALSE)),"Province requise"))</f>
        <v>0</v>
      </c>
      <c r="AB17" s="99">
        <f>IF(Y17=0,0,Y17/(1+VLOOKUP(F17,Taxes!$A:$B,2,FALSE)))</f>
        <v>0</v>
      </c>
    </row>
    <row r="18" spans="2:28" ht="24.75" customHeight="1" thickBot="1" x14ac:dyDescent="0.35">
      <c r="B18" s="20"/>
      <c r="C18" s="97"/>
      <c r="D18" s="97"/>
      <c r="E18" s="143" t="str">
        <f t="shared" si="0"/>
        <v>-</v>
      </c>
      <c r="F18" s="21"/>
      <c r="G18" s="22"/>
      <c r="H18" s="154" t="e">
        <f>_xlfn.XLOOKUP(I18,Table_KM[0-Expense Type],Table_KM[0-Index])</f>
        <v>#N/A</v>
      </c>
      <c r="I18" s="130"/>
      <c r="J18" s="121"/>
      <c r="K18" s="155" t="e">
        <f>MATCH(I18,Table_KM[0-Expense Type],0)</f>
        <v>#N/A</v>
      </c>
      <c r="L18" s="155" t="e">
        <f>MATCH(E18,Table_KM[#Headers],1)</f>
        <v>#N/A</v>
      </c>
      <c r="M18" s="153" t="e" cm="1">
        <f t="array" ref="M18">INDEX(Table_KM[#All],K18+1,L18)</f>
        <v>#N/A</v>
      </c>
      <c r="N18" s="153" t="str">
        <f t="shared" si="1"/>
        <v/>
      </c>
      <c r="O18" s="129" t="str">
        <f t="shared" si="2"/>
        <v/>
      </c>
      <c r="P18" s="103"/>
      <c r="Q18" s="103"/>
      <c r="R18" s="109"/>
      <c r="S18" s="110"/>
      <c r="T18" s="111"/>
      <c r="U18" s="112"/>
      <c r="V18" s="112"/>
      <c r="W18" s="112"/>
      <c r="X18" s="109"/>
      <c r="Y18" s="59">
        <f t="shared" si="4"/>
        <v>0</v>
      </c>
      <c r="Z18" s="59">
        <f>IF(Y18=0,0,IFERROR(Y18/(1+VLOOKUP(F18,Taxes!$A:$B,2,FALSE)),"Province requise"))</f>
        <v>0</v>
      </c>
      <c r="AB18" s="99">
        <f>IF(Y18=0,0,Y18/(1+VLOOKUP(F18,Taxes!$A:$B,2,FALSE)))</f>
        <v>0</v>
      </c>
    </row>
    <row r="19" spans="2:28" ht="24.75" customHeight="1" thickBot="1" x14ac:dyDescent="0.35">
      <c r="B19" s="20"/>
      <c r="C19" s="97"/>
      <c r="D19" s="97"/>
      <c r="E19" s="143" t="str">
        <f t="shared" si="0"/>
        <v>-</v>
      </c>
      <c r="F19" s="21"/>
      <c r="G19" s="22"/>
      <c r="H19" s="154" t="e">
        <f>_xlfn.XLOOKUP(I19,Table_KM[0-Expense Type],Table_KM[0-Index])</f>
        <v>#N/A</v>
      </c>
      <c r="I19" s="130"/>
      <c r="J19" s="121"/>
      <c r="K19" s="155" t="e">
        <f>MATCH(I19,Table_KM[0-Expense Type],0)</f>
        <v>#N/A</v>
      </c>
      <c r="L19" s="155" t="e">
        <f>MATCH(E19,Table_KM[#Headers],1)</f>
        <v>#N/A</v>
      </c>
      <c r="M19" s="153" t="e" cm="1">
        <f t="array" ref="M19">INDEX(Table_KM[#All],K19+1,L19)</f>
        <v>#N/A</v>
      </c>
      <c r="N19" s="153" t="str">
        <f t="shared" si="1"/>
        <v/>
      </c>
      <c r="O19" s="129" t="str">
        <f t="shared" si="2"/>
        <v/>
      </c>
      <c r="P19" s="103"/>
      <c r="Q19" s="103"/>
      <c r="R19" s="109"/>
      <c r="S19" s="110"/>
      <c r="T19" s="111"/>
      <c r="U19" s="112"/>
      <c r="V19" s="112"/>
      <c r="W19" s="112"/>
      <c r="X19" s="109"/>
      <c r="Y19" s="59">
        <f t="shared" si="4"/>
        <v>0</v>
      </c>
      <c r="Z19" s="59">
        <f>IF(Y19=0,0,IFERROR(Y19/(1+VLOOKUP(F19,Taxes!$A:$B,2,FALSE)),"Province requise"))</f>
        <v>0</v>
      </c>
      <c r="AB19" s="99">
        <f>IF(Y19=0,0,Y19/(1+VLOOKUP(F19,Taxes!$A:$B,2,FALSE)))</f>
        <v>0</v>
      </c>
    </row>
    <row r="20" spans="2:28" ht="24.75" customHeight="1" thickBot="1" x14ac:dyDescent="0.35">
      <c r="B20" s="20"/>
      <c r="C20" s="97"/>
      <c r="D20" s="97"/>
      <c r="E20" s="143" t="str">
        <f t="shared" si="0"/>
        <v>-</v>
      </c>
      <c r="F20" s="21"/>
      <c r="G20" s="22"/>
      <c r="H20" s="154" t="e">
        <f>_xlfn.XLOOKUP(I20,Table_KM[0-Expense Type],Table_KM[0-Index])</f>
        <v>#N/A</v>
      </c>
      <c r="I20" s="130"/>
      <c r="J20" s="121"/>
      <c r="K20" s="155" t="e">
        <f>MATCH(I20,Table_KM[0-Expense Type],0)</f>
        <v>#N/A</v>
      </c>
      <c r="L20" s="155" t="e">
        <f>MATCH(E20,Table_KM[#Headers],1)</f>
        <v>#N/A</v>
      </c>
      <c r="M20" s="153" t="e" cm="1">
        <f t="array" ref="M20">INDEX(Table_KM[#All],K20+1,L20)</f>
        <v>#N/A</v>
      </c>
      <c r="N20" s="153" t="str">
        <f t="shared" si="1"/>
        <v/>
      </c>
      <c r="O20" s="129" t="str">
        <f t="shared" si="2"/>
        <v/>
      </c>
      <c r="P20" s="103"/>
      <c r="Q20" s="103"/>
      <c r="R20" s="109"/>
      <c r="S20" s="110"/>
      <c r="T20" s="111"/>
      <c r="U20" s="112"/>
      <c r="V20" s="112"/>
      <c r="W20" s="112"/>
      <c r="X20" s="109"/>
      <c r="Y20" s="59">
        <f t="shared" si="4"/>
        <v>0</v>
      </c>
      <c r="Z20" s="59">
        <f>IF(Y20=0,0,IFERROR(Y20/(1+VLOOKUP(F20,Taxes!$A:$B,2,FALSE)),"Province requise"))</f>
        <v>0</v>
      </c>
      <c r="AB20" s="99">
        <f>IF(Y20=0,0,Y20/(1+VLOOKUP(F20,Taxes!$A:$B,2,FALSE)))</f>
        <v>0</v>
      </c>
    </row>
    <row r="21" spans="2:28" ht="24.75" customHeight="1" thickBot="1" x14ac:dyDescent="0.35">
      <c r="B21" s="20"/>
      <c r="C21" s="97"/>
      <c r="D21" s="97"/>
      <c r="E21" s="143" t="str">
        <f t="shared" si="0"/>
        <v>-</v>
      </c>
      <c r="F21" s="21"/>
      <c r="G21" s="22"/>
      <c r="H21" s="154" t="e">
        <f>_xlfn.XLOOKUP(I21,Table_KM[0-Expense Type],Table_KM[0-Index])</f>
        <v>#N/A</v>
      </c>
      <c r="I21" s="130"/>
      <c r="J21" s="121"/>
      <c r="K21" s="155" t="e">
        <f>MATCH(I21,Table_KM[0-Expense Type],0)</f>
        <v>#N/A</v>
      </c>
      <c r="L21" s="155" t="e">
        <f>MATCH(E21,Table_KM[#Headers],1)</f>
        <v>#N/A</v>
      </c>
      <c r="M21" s="153" t="e" cm="1">
        <f t="array" ref="M21">INDEX(Table_KM[#All],K21+1,L21)</f>
        <v>#N/A</v>
      </c>
      <c r="N21" s="153" t="str">
        <f t="shared" si="1"/>
        <v/>
      </c>
      <c r="O21" s="129" t="str">
        <f t="shared" si="2"/>
        <v/>
      </c>
      <c r="P21" s="103"/>
      <c r="Q21" s="103"/>
      <c r="R21" s="109"/>
      <c r="S21" s="110"/>
      <c r="T21" s="111"/>
      <c r="U21" s="112"/>
      <c r="V21" s="112"/>
      <c r="W21" s="112"/>
      <c r="X21" s="109"/>
      <c r="Y21" s="59">
        <f t="shared" si="3"/>
        <v>0</v>
      </c>
      <c r="Z21" s="59">
        <f>IF(Y21=0,0,IFERROR(Y21/(1+VLOOKUP(F21,Taxes!$A:$B,2,FALSE)),"Province requise"))</f>
        <v>0</v>
      </c>
      <c r="AB21" s="99">
        <f>IF(Y21=0,0,Y21/(1+VLOOKUP(F21,Taxes!$A:$B,2,FALSE)))</f>
        <v>0</v>
      </c>
    </row>
    <row r="22" spans="2:28" ht="24.75" customHeight="1" thickBot="1" x14ac:dyDescent="0.35">
      <c r="B22" s="20"/>
      <c r="C22" s="97"/>
      <c r="D22" s="97"/>
      <c r="E22" s="143" t="str">
        <f t="shared" si="0"/>
        <v>-</v>
      </c>
      <c r="F22" s="21"/>
      <c r="G22" s="22"/>
      <c r="H22" s="154" t="e">
        <f>_xlfn.XLOOKUP(I22,Table_KM[0-Expense Type],Table_KM[0-Index])</f>
        <v>#N/A</v>
      </c>
      <c r="I22" s="130"/>
      <c r="J22" s="121"/>
      <c r="K22" s="155" t="e">
        <f>MATCH(I22,Table_KM[0-Expense Type],0)</f>
        <v>#N/A</v>
      </c>
      <c r="L22" s="155" t="e">
        <f>MATCH(E22,Table_KM[#Headers],1)</f>
        <v>#N/A</v>
      </c>
      <c r="M22" s="153" t="e" cm="1">
        <f t="array" ref="M22">INDEX(Table_KM[#All],K22+1,L22)</f>
        <v>#N/A</v>
      </c>
      <c r="N22" s="153" t="str">
        <f t="shared" si="1"/>
        <v/>
      </c>
      <c r="O22" s="129" t="str">
        <f t="shared" si="2"/>
        <v/>
      </c>
      <c r="P22" s="103"/>
      <c r="Q22" s="103"/>
      <c r="R22" s="109"/>
      <c r="S22" s="110"/>
      <c r="T22" s="111"/>
      <c r="U22" s="112"/>
      <c r="V22" s="112"/>
      <c r="W22" s="112"/>
      <c r="X22" s="109"/>
      <c r="Y22" s="59">
        <f t="shared" si="3"/>
        <v>0</v>
      </c>
      <c r="Z22" s="59">
        <f>IF(Y22=0,0,IFERROR(Y22/(1+VLOOKUP(F22,Taxes!$A:$B,2,FALSE)),"Province requise"))</f>
        <v>0</v>
      </c>
      <c r="AB22" s="99">
        <f>IF(Y22=0,0,Y22/(1+VLOOKUP(F22,Taxes!$A:$B,2,FALSE)))</f>
        <v>0</v>
      </c>
    </row>
    <row r="23" spans="2:28" ht="24.75" customHeight="1" thickBot="1" x14ac:dyDescent="0.35">
      <c r="B23" s="20"/>
      <c r="C23" s="97"/>
      <c r="D23" s="97"/>
      <c r="E23" s="143" t="str">
        <f t="shared" si="0"/>
        <v>-</v>
      </c>
      <c r="F23" s="21"/>
      <c r="G23" s="22"/>
      <c r="H23" s="154" t="e">
        <f>_xlfn.XLOOKUP(I23,Table_KM[0-Expense Type],Table_KM[0-Index])</f>
        <v>#N/A</v>
      </c>
      <c r="I23" s="130"/>
      <c r="J23" s="121"/>
      <c r="K23" s="155" t="e">
        <f>MATCH(I23,Table_KM[0-Expense Type],0)</f>
        <v>#N/A</v>
      </c>
      <c r="L23" s="155" t="e">
        <f>MATCH(E23,Table_KM[#Headers],1)</f>
        <v>#N/A</v>
      </c>
      <c r="M23" s="153" t="e" cm="1">
        <f t="array" ref="M23">INDEX(Table_KM[#All],K23+1,L23)</f>
        <v>#N/A</v>
      </c>
      <c r="N23" s="153" t="str">
        <f t="shared" si="1"/>
        <v/>
      </c>
      <c r="O23" s="129" t="str">
        <f t="shared" si="2"/>
        <v/>
      </c>
      <c r="P23" s="103"/>
      <c r="Q23" s="103"/>
      <c r="R23" s="109"/>
      <c r="S23" s="110"/>
      <c r="T23" s="111"/>
      <c r="U23" s="112"/>
      <c r="V23" s="112"/>
      <c r="W23" s="112"/>
      <c r="X23" s="109"/>
      <c r="Y23" s="59">
        <f t="shared" si="3"/>
        <v>0</v>
      </c>
      <c r="Z23" s="59">
        <f>IF(Y23=0,0,IFERROR(Y23/(1+VLOOKUP(F23,Taxes!$A:$B,2,FALSE)),"Province requise"))</f>
        <v>0</v>
      </c>
      <c r="AB23" s="99">
        <f>IF(Y23=0,0,Y23/(1+VLOOKUP(F23,Taxes!$A:$B,2,FALSE)))</f>
        <v>0</v>
      </c>
    </row>
    <row r="24" spans="2:28" ht="24.75" customHeight="1" thickBot="1" x14ac:dyDescent="0.35">
      <c r="B24" s="20"/>
      <c r="C24" s="97"/>
      <c r="D24" s="97"/>
      <c r="E24" s="143" t="str">
        <f t="shared" si="0"/>
        <v>-</v>
      </c>
      <c r="F24" s="21"/>
      <c r="G24" s="22"/>
      <c r="H24" s="154" t="e">
        <f>_xlfn.XLOOKUP(I24,Table_KM[0-Expense Type],Table_KM[0-Index])</f>
        <v>#N/A</v>
      </c>
      <c r="I24" s="130"/>
      <c r="J24" s="121"/>
      <c r="K24" s="155" t="e">
        <f>MATCH(I24,Table_KM[0-Expense Type],0)</f>
        <v>#N/A</v>
      </c>
      <c r="L24" s="155" t="e">
        <f>MATCH(E24,Table_KM[#Headers],1)</f>
        <v>#N/A</v>
      </c>
      <c r="M24" s="153" t="e" cm="1">
        <f t="array" ref="M24">INDEX(Table_KM[#All],K24+1,L24)</f>
        <v>#N/A</v>
      </c>
      <c r="N24" s="153" t="str">
        <f t="shared" si="1"/>
        <v/>
      </c>
      <c r="O24" s="129" t="str">
        <f t="shared" si="2"/>
        <v/>
      </c>
      <c r="P24" s="103"/>
      <c r="Q24" s="103"/>
      <c r="R24" s="109"/>
      <c r="S24" s="110"/>
      <c r="T24" s="111"/>
      <c r="U24" s="112"/>
      <c r="V24" s="112"/>
      <c r="W24" s="112"/>
      <c r="X24" s="109"/>
      <c r="Y24" s="59">
        <f t="shared" si="3"/>
        <v>0</v>
      </c>
      <c r="Z24" s="59">
        <f>IF(Y24=0,0,IFERROR(Y24/(1+VLOOKUP(F24,Taxes!$A:$B,2,FALSE)),"Province requise"))</f>
        <v>0</v>
      </c>
      <c r="AB24" s="99">
        <f>IF(Y24=0,0,Y24/(1+VLOOKUP(F24,Taxes!$A:$B,2,FALSE)))</f>
        <v>0</v>
      </c>
    </row>
    <row r="25" spans="2:28" ht="24.75" customHeight="1" thickBot="1" x14ac:dyDescent="0.35">
      <c r="B25" s="20"/>
      <c r="C25" s="97"/>
      <c r="D25" s="97"/>
      <c r="E25" s="143" t="str">
        <f t="shared" si="0"/>
        <v>-</v>
      </c>
      <c r="F25" s="21"/>
      <c r="G25" s="22"/>
      <c r="H25" s="154" t="e">
        <f>_xlfn.XLOOKUP(I25,Table_KM[0-Expense Type],Table_KM[0-Index])</f>
        <v>#N/A</v>
      </c>
      <c r="I25" s="130"/>
      <c r="J25" s="121"/>
      <c r="K25" s="155" t="e">
        <f>MATCH(I25,Table_KM[0-Expense Type],0)</f>
        <v>#N/A</v>
      </c>
      <c r="L25" s="155" t="e">
        <f>MATCH(E25,Table_KM[#Headers],1)</f>
        <v>#N/A</v>
      </c>
      <c r="M25" s="153" t="e" cm="1">
        <f t="array" ref="M25">INDEX(Table_KM[#All],K25+1,L25)</f>
        <v>#N/A</v>
      </c>
      <c r="N25" s="153" t="str">
        <f t="shared" si="1"/>
        <v/>
      </c>
      <c r="O25" s="129" t="str">
        <f t="shared" si="2"/>
        <v/>
      </c>
      <c r="P25" s="103"/>
      <c r="Q25" s="103"/>
      <c r="R25" s="109"/>
      <c r="S25" s="110"/>
      <c r="T25" s="111"/>
      <c r="U25" s="112"/>
      <c r="V25" s="112"/>
      <c r="W25" s="112"/>
      <c r="X25" s="109"/>
      <c r="Y25" s="59">
        <f t="shared" ref="Y25:Y48" si="5">SUM(T25:X25)</f>
        <v>0</v>
      </c>
      <c r="Z25" s="59">
        <f>IF(Y25=0,0,IFERROR(Y25/(1+VLOOKUP(F25,Taxes!$A:$B,2,FALSE)),"Province requise"))</f>
        <v>0</v>
      </c>
      <c r="AB25" s="99">
        <f>IF(Y25=0,0,Y25/(1+VLOOKUP(F25,Taxes!$A:$B,2,FALSE)))</f>
        <v>0</v>
      </c>
    </row>
    <row r="26" spans="2:28" ht="24.75" customHeight="1" thickBot="1" x14ac:dyDescent="0.35">
      <c r="B26" s="20"/>
      <c r="C26" s="97"/>
      <c r="D26" s="97"/>
      <c r="E26" s="143" t="str">
        <f t="shared" si="0"/>
        <v>-</v>
      </c>
      <c r="F26" s="21"/>
      <c r="G26" s="22"/>
      <c r="H26" s="154" t="e">
        <f>_xlfn.XLOOKUP(I26,Table_KM[0-Expense Type],Table_KM[0-Index])</f>
        <v>#N/A</v>
      </c>
      <c r="I26" s="130"/>
      <c r="J26" s="121"/>
      <c r="K26" s="155" t="e">
        <f>MATCH(I26,Table_KM[0-Expense Type],0)</f>
        <v>#N/A</v>
      </c>
      <c r="L26" s="155" t="e">
        <f>MATCH(E26,Table_KM[#Headers],1)</f>
        <v>#N/A</v>
      </c>
      <c r="M26" s="153" t="e" cm="1">
        <f t="array" ref="M26">INDEX(Table_KM[#All],K26+1,L26)</f>
        <v>#N/A</v>
      </c>
      <c r="N26" s="153" t="str">
        <f t="shared" si="1"/>
        <v/>
      </c>
      <c r="O26" s="129" t="str">
        <f t="shared" si="2"/>
        <v/>
      </c>
      <c r="P26" s="103"/>
      <c r="Q26" s="103"/>
      <c r="R26" s="109"/>
      <c r="S26" s="110"/>
      <c r="T26" s="111"/>
      <c r="U26" s="112"/>
      <c r="V26" s="112"/>
      <c r="W26" s="112"/>
      <c r="X26" s="109"/>
      <c r="Y26" s="59">
        <f t="shared" si="5"/>
        <v>0</v>
      </c>
      <c r="Z26" s="59">
        <f>IF(Y26=0,0,IFERROR(Y26/(1+VLOOKUP(F26,Taxes!$A:$B,2,FALSE)),"Province requise"))</f>
        <v>0</v>
      </c>
      <c r="AB26" s="99">
        <f>IF(Y26=0,0,Y26/(1+VLOOKUP(F26,Taxes!$A:$B,2,FALSE)))</f>
        <v>0</v>
      </c>
    </row>
    <row r="27" spans="2:28" ht="24.75" customHeight="1" thickBot="1" x14ac:dyDescent="0.35">
      <c r="B27" s="20"/>
      <c r="C27" s="97"/>
      <c r="D27" s="97"/>
      <c r="E27" s="143" t="str">
        <f t="shared" si="0"/>
        <v>-</v>
      </c>
      <c r="F27" s="21"/>
      <c r="G27" s="22"/>
      <c r="H27" s="154" t="e">
        <f>_xlfn.XLOOKUP(I27,Table_KM[0-Expense Type],Table_KM[0-Index])</f>
        <v>#N/A</v>
      </c>
      <c r="I27" s="130"/>
      <c r="J27" s="121"/>
      <c r="K27" s="155" t="e">
        <f>MATCH(I27,Table_KM[0-Expense Type],0)</f>
        <v>#N/A</v>
      </c>
      <c r="L27" s="155" t="e">
        <f>MATCH(E27,Table_KM[#Headers],1)</f>
        <v>#N/A</v>
      </c>
      <c r="M27" s="153" t="e" cm="1">
        <f t="array" ref="M27">INDEX(Table_KM[#All],K27+1,L27)</f>
        <v>#N/A</v>
      </c>
      <c r="N27" s="153" t="str">
        <f t="shared" si="1"/>
        <v/>
      </c>
      <c r="O27" s="129" t="str">
        <f t="shared" si="2"/>
        <v/>
      </c>
      <c r="P27" s="103"/>
      <c r="Q27" s="103"/>
      <c r="R27" s="109"/>
      <c r="S27" s="110"/>
      <c r="T27" s="111"/>
      <c r="U27" s="112"/>
      <c r="V27" s="112"/>
      <c r="W27" s="112"/>
      <c r="X27" s="109"/>
      <c r="Y27" s="59">
        <f t="shared" si="5"/>
        <v>0</v>
      </c>
      <c r="Z27" s="59">
        <f>IF(Y27=0,0,IFERROR(Y27/(1+VLOOKUP(F27,Taxes!$A:$B,2,FALSE)),"Province requise"))</f>
        <v>0</v>
      </c>
      <c r="AB27" s="99">
        <f>IF(Y27=0,0,Y27/(1+VLOOKUP(F27,Taxes!$A:$B,2,FALSE)))</f>
        <v>0</v>
      </c>
    </row>
    <row r="28" spans="2:28" ht="24.75" customHeight="1" thickBot="1" x14ac:dyDescent="0.35">
      <c r="B28" s="20"/>
      <c r="C28" s="97"/>
      <c r="D28" s="97"/>
      <c r="E28" s="143" t="str">
        <f t="shared" si="0"/>
        <v>-</v>
      </c>
      <c r="F28" s="21"/>
      <c r="G28" s="22"/>
      <c r="H28" s="154" t="e">
        <f>_xlfn.XLOOKUP(I28,Table_KM[0-Expense Type],Table_KM[0-Index])</f>
        <v>#N/A</v>
      </c>
      <c r="I28" s="130"/>
      <c r="J28" s="121"/>
      <c r="K28" s="155" t="e">
        <f>MATCH(I28,Table_KM[0-Expense Type],0)</f>
        <v>#N/A</v>
      </c>
      <c r="L28" s="155" t="e">
        <f>MATCH(E28,Table_KM[#Headers],1)</f>
        <v>#N/A</v>
      </c>
      <c r="M28" s="153" t="e" cm="1">
        <f t="array" ref="M28">INDEX(Table_KM[#All],K28+1,L28)</f>
        <v>#N/A</v>
      </c>
      <c r="N28" s="153" t="str">
        <f t="shared" si="1"/>
        <v/>
      </c>
      <c r="O28" s="129" t="str">
        <f t="shared" si="2"/>
        <v/>
      </c>
      <c r="P28" s="103"/>
      <c r="Q28" s="103"/>
      <c r="R28" s="109"/>
      <c r="S28" s="110"/>
      <c r="T28" s="111"/>
      <c r="U28" s="112"/>
      <c r="V28" s="112"/>
      <c r="W28" s="112"/>
      <c r="X28" s="109"/>
      <c r="Y28" s="59">
        <f t="shared" si="5"/>
        <v>0</v>
      </c>
      <c r="Z28" s="59">
        <f>IF(Y28=0,0,IFERROR(Y28/(1+VLOOKUP(F28,Taxes!$A:$B,2,FALSE)),"Province requise"))</f>
        <v>0</v>
      </c>
      <c r="AB28" s="99">
        <f>IF(Y28=0,0,Y28/(1+VLOOKUP(F28,Taxes!$A:$B,2,FALSE)))</f>
        <v>0</v>
      </c>
    </row>
    <row r="29" spans="2:28" ht="24.75" customHeight="1" thickBot="1" x14ac:dyDescent="0.35">
      <c r="B29" s="20"/>
      <c r="C29" s="97"/>
      <c r="D29" s="97"/>
      <c r="E29" s="143" t="str">
        <f t="shared" si="0"/>
        <v>-</v>
      </c>
      <c r="F29" s="21"/>
      <c r="G29" s="22"/>
      <c r="H29" s="154" t="e">
        <f>_xlfn.XLOOKUP(I29,Table_KM[0-Expense Type],Table_KM[0-Index])</f>
        <v>#N/A</v>
      </c>
      <c r="I29" s="130"/>
      <c r="J29" s="121"/>
      <c r="K29" s="155" t="e">
        <f>MATCH(I29,Table_KM[0-Expense Type],0)</f>
        <v>#N/A</v>
      </c>
      <c r="L29" s="155" t="e">
        <f>MATCH(E29,Table_KM[#Headers],1)</f>
        <v>#N/A</v>
      </c>
      <c r="M29" s="153" t="e" cm="1">
        <f t="array" ref="M29">INDEX(Table_KM[#All],K29+1,L29)</f>
        <v>#N/A</v>
      </c>
      <c r="N29" s="153" t="str">
        <f t="shared" si="1"/>
        <v/>
      </c>
      <c r="O29" s="129" t="str">
        <f t="shared" si="2"/>
        <v/>
      </c>
      <c r="P29" s="103"/>
      <c r="Q29" s="103"/>
      <c r="R29" s="109"/>
      <c r="S29" s="110"/>
      <c r="T29" s="111"/>
      <c r="U29" s="112"/>
      <c r="V29" s="112"/>
      <c r="W29" s="112"/>
      <c r="X29" s="109"/>
      <c r="Y29" s="59">
        <f t="shared" si="5"/>
        <v>0</v>
      </c>
      <c r="Z29" s="59">
        <f>IF(Y29=0,0,IFERROR(Y29/(1+VLOOKUP(F29,Taxes!$A:$B,2,FALSE)),"Province requise"))</f>
        <v>0</v>
      </c>
      <c r="AB29" s="99">
        <f>IF(Y29=0,0,Y29/(1+VLOOKUP(F29,Taxes!$A:$B,2,FALSE)))</f>
        <v>0</v>
      </c>
    </row>
    <row r="30" spans="2:28" ht="24.75" customHeight="1" thickBot="1" x14ac:dyDescent="0.35">
      <c r="B30" s="20"/>
      <c r="C30" s="97"/>
      <c r="D30" s="97"/>
      <c r="E30" s="143" t="str">
        <f t="shared" si="0"/>
        <v>-</v>
      </c>
      <c r="F30" s="21"/>
      <c r="G30" s="22"/>
      <c r="H30" s="154" t="e">
        <f>_xlfn.XLOOKUP(I30,Table_KM[0-Expense Type],Table_KM[0-Index])</f>
        <v>#N/A</v>
      </c>
      <c r="I30" s="130"/>
      <c r="J30" s="121"/>
      <c r="K30" s="155" t="e">
        <f>MATCH(I30,Table_KM[0-Expense Type],0)</f>
        <v>#N/A</v>
      </c>
      <c r="L30" s="155" t="e">
        <f>MATCH(E30,Table_KM[#Headers],1)</f>
        <v>#N/A</v>
      </c>
      <c r="M30" s="153" t="e" cm="1">
        <f t="array" ref="M30">INDEX(Table_KM[#All],K30+1,L30)</f>
        <v>#N/A</v>
      </c>
      <c r="N30" s="153" t="str">
        <f t="shared" si="1"/>
        <v/>
      </c>
      <c r="O30" s="129" t="str">
        <f t="shared" si="2"/>
        <v/>
      </c>
      <c r="P30" s="103"/>
      <c r="Q30" s="103"/>
      <c r="R30" s="109"/>
      <c r="S30" s="110"/>
      <c r="T30" s="111"/>
      <c r="U30" s="112"/>
      <c r="V30" s="112"/>
      <c r="W30" s="112"/>
      <c r="X30" s="109"/>
      <c r="Y30" s="59">
        <f t="shared" si="5"/>
        <v>0</v>
      </c>
      <c r="Z30" s="59">
        <f>IF(Y30=0,0,IFERROR(Y30/(1+VLOOKUP(F30,Taxes!$A:$B,2,FALSE)),"Province requise"))</f>
        <v>0</v>
      </c>
      <c r="AB30" s="99">
        <f>IF(Y30=0,0,Y30/(1+VLOOKUP(F30,Taxes!$A:$B,2,FALSE)))</f>
        <v>0</v>
      </c>
    </row>
    <row r="31" spans="2:28" ht="24.75" customHeight="1" thickBot="1" x14ac:dyDescent="0.35">
      <c r="B31" s="20"/>
      <c r="C31" s="97"/>
      <c r="D31" s="97"/>
      <c r="E31" s="143" t="str">
        <f t="shared" si="0"/>
        <v>-</v>
      </c>
      <c r="F31" s="21"/>
      <c r="G31" s="22"/>
      <c r="H31" s="154" t="e">
        <f>_xlfn.XLOOKUP(I31,Table_KM[0-Expense Type],Table_KM[0-Index])</f>
        <v>#N/A</v>
      </c>
      <c r="I31" s="130"/>
      <c r="J31" s="121"/>
      <c r="K31" s="155" t="e">
        <f>MATCH(I31,Table_KM[0-Expense Type],0)</f>
        <v>#N/A</v>
      </c>
      <c r="L31" s="155" t="e">
        <f>MATCH(E31,Table_KM[#Headers],1)</f>
        <v>#N/A</v>
      </c>
      <c r="M31" s="153" t="e" cm="1">
        <f t="array" ref="M31">INDEX(Table_KM[#All],K31+1,L31)</f>
        <v>#N/A</v>
      </c>
      <c r="N31" s="153" t="str">
        <f t="shared" si="1"/>
        <v/>
      </c>
      <c r="O31" s="129" t="str">
        <f t="shared" si="2"/>
        <v/>
      </c>
      <c r="P31" s="103"/>
      <c r="Q31" s="103"/>
      <c r="R31" s="109"/>
      <c r="S31" s="110"/>
      <c r="T31" s="111"/>
      <c r="U31" s="112"/>
      <c r="V31" s="112"/>
      <c r="W31" s="112"/>
      <c r="X31" s="109"/>
      <c r="Y31" s="59">
        <f t="shared" si="5"/>
        <v>0</v>
      </c>
      <c r="Z31" s="59">
        <f>IF(Y31=0,0,IFERROR(Y31/(1+VLOOKUP(F31,Taxes!$A:$B,2,FALSE)),"Province requise"))</f>
        <v>0</v>
      </c>
      <c r="AB31" s="99">
        <f>IF(Y31=0,0,Y31/(1+VLOOKUP(F31,Taxes!$A:$B,2,FALSE)))</f>
        <v>0</v>
      </c>
    </row>
    <row r="32" spans="2:28" ht="24.75" customHeight="1" thickBot="1" x14ac:dyDescent="0.35">
      <c r="B32" s="20"/>
      <c r="C32" s="97"/>
      <c r="D32" s="97"/>
      <c r="E32" s="143" t="str">
        <f t="shared" si="0"/>
        <v>-</v>
      </c>
      <c r="F32" s="21"/>
      <c r="G32" s="22"/>
      <c r="H32" s="154" t="e">
        <f>_xlfn.XLOOKUP(I32,Table_KM[0-Expense Type],Table_KM[0-Index])</f>
        <v>#N/A</v>
      </c>
      <c r="I32" s="130"/>
      <c r="J32" s="121"/>
      <c r="K32" s="155" t="e">
        <f>MATCH(I32,Table_KM[0-Expense Type],0)</f>
        <v>#N/A</v>
      </c>
      <c r="L32" s="155" t="e">
        <f>MATCH(E32,Table_KM[#Headers],1)</f>
        <v>#N/A</v>
      </c>
      <c r="M32" s="153" t="e" cm="1">
        <f t="array" ref="M32">INDEX(Table_KM[#All],K32+1,L32)</f>
        <v>#N/A</v>
      </c>
      <c r="N32" s="153" t="str">
        <f t="shared" si="1"/>
        <v/>
      </c>
      <c r="O32" s="129" t="str">
        <f t="shared" si="2"/>
        <v/>
      </c>
      <c r="P32" s="103"/>
      <c r="Q32" s="103"/>
      <c r="R32" s="109"/>
      <c r="S32" s="110"/>
      <c r="T32" s="111"/>
      <c r="U32" s="112"/>
      <c r="V32" s="112"/>
      <c r="W32" s="112"/>
      <c r="X32" s="109"/>
      <c r="Y32" s="59">
        <f t="shared" si="5"/>
        <v>0</v>
      </c>
      <c r="Z32" s="59">
        <f>IF(Y32=0,0,IFERROR(Y32/(1+VLOOKUP(F32,Taxes!$A:$B,2,FALSE)),"Province requise"))</f>
        <v>0</v>
      </c>
      <c r="AB32" s="99">
        <f>IF(Y32=0,0,Y32/(1+VLOOKUP(F32,Taxes!$A:$B,2,FALSE)))</f>
        <v>0</v>
      </c>
    </row>
    <row r="33" spans="2:29" ht="24.75" customHeight="1" thickBot="1" x14ac:dyDescent="0.35">
      <c r="B33" s="20"/>
      <c r="C33" s="97"/>
      <c r="D33" s="97"/>
      <c r="E33" s="143" t="str">
        <f t="shared" si="0"/>
        <v>-</v>
      </c>
      <c r="F33" s="21"/>
      <c r="G33" s="22"/>
      <c r="H33" s="154" t="e">
        <f>_xlfn.XLOOKUP(I33,Table_KM[0-Expense Type],Table_KM[0-Index])</f>
        <v>#N/A</v>
      </c>
      <c r="I33" s="130"/>
      <c r="J33" s="121"/>
      <c r="K33" s="155" t="e">
        <f>MATCH(I33,Table_KM[0-Expense Type],0)</f>
        <v>#N/A</v>
      </c>
      <c r="L33" s="155" t="e">
        <f>MATCH(E33,Table_KM[#Headers],1)</f>
        <v>#N/A</v>
      </c>
      <c r="M33" s="153" t="e" cm="1">
        <f t="array" ref="M33">INDEX(Table_KM[#All],K33+1,L33)</f>
        <v>#N/A</v>
      </c>
      <c r="N33" s="153" t="str">
        <f t="shared" si="1"/>
        <v/>
      </c>
      <c r="O33" s="129" t="str">
        <f t="shared" si="2"/>
        <v/>
      </c>
      <c r="P33" s="103"/>
      <c r="Q33" s="103"/>
      <c r="R33" s="109"/>
      <c r="S33" s="110"/>
      <c r="T33" s="111"/>
      <c r="U33" s="112"/>
      <c r="V33" s="112"/>
      <c r="W33" s="112"/>
      <c r="X33" s="109"/>
      <c r="Y33" s="59">
        <f t="shared" si="5"/>
        <v>0</v>
      </c>
      <c r="Z33" s="59">
        <f>IF(Y33=0,0,IFERROR(Y33/(1+VLOOKUP(F33,Taxes!$A:$B,2,FALSE)),"Province requise"))</f>
        <v>0</v>
      </c>
      <c r="AB33" s="99">
        <f>IF(Y33=0,0,Y33/(1+VLOOKUP(F33,Taxes!$A:$B,2,FALSE)))</f>
        <v>0</v>
      </c>
    </row>
    <row r="34" spans="2:29" ht="24.75" customHeight="1" thickBot="1" x14ac:dyDescent="0.35">
      <c r="B34" s="20"/>
      <c r="C34" s="97"/>
      <c r="D34" s="97"/>
      <c r="E34" s="143" t="str">
        <f t="shared" si="0"/>
        <v>-</v>
      </c>
      <c r="F34" s="21"/>
      <c r="G34" s="22"/>
      <c r="H34" s="154" t="e">
        <f>_xlfn.XLOOKUP(I34,Table_KM[0-Expense Type],Table_KM[0-Index])</f>
        <v>#N/A</v>
      </c>
      <c r="I34" s="130"/>
      <c r="J34" s="121"/>
      <c r="K34" s="155" t="e">
        <f>MATCH(I34,Table_KM[0-Expense Type],0)</f>
        <v>#N/A</v>
      </c>
      <c r="L34" s="155" t="e">
        <f>MATCH(E34,Table_KM[#Headers],1)</f>
        <v>#N/A</v>
      </c>
      <c r="M34" s="153" t="e" cm="1">
        <f t="array" ref="M34">INDEX(Table_KM[#All],K34+1,L34)</f>
        <v>#N/A</v>
      </c>
      <c r="N34" s="153" t="str">
        <f t="shared" si="1"/>
        <v/>
      </c>
      <c r="O34" s="129" t="str">
        <f t="shared" si="2"/>
        <v/>
      </c>
      <c r="P34" s="103"/>
      <c r="Q34" s="103"/>
      <c r="R34" s="109"/>
      <c r="S34" s="110"/>
      <c r="T34" s="111"/>
      <c r="U34" s="112"/>
      <c r="V34" s="112"/>
      <c r="W34" s="112"/>
      <c r="X34" s="109"/>
      <c r="Y34" s="59">
        <f t="shared" si="5"/>
        <v>0</v>
      </c>
      <c r="Z34" s="59">
        <f>IF(Y34=0,0,IFERROR(Y34/(1+VLOOKUP(F34,Taxes!$A:$B,2,FALSE)),"Province requise"))</f>
        <v>0</v>
      </c>
      <c r="AB34" s="99">
        <f>IF(Y34=0,0,Y34/(1+VLOOKUP(F34,Taxes!$A:$B,2,FALSE)))</f>
        <v>0</v>
      </c>
    </row>
    <row r="35" spans="2:29" ht="24.75" customHeight="1" thickBot="1" x14ac:dyDescent="0.35">
      <c r="B35" s="20"/>
      <c r="C35" s="97"/>
      <c r="D35" s="97"/>
      <c r="E35" s="143" t="str">
        <f t="shared" si="0"/>
        <v>-</v>
      </c>
      <c r="F35" s="21"/>
      <c r="G35" s="22"/>
      <c r="H35" s="154" t="e">
        <f>_xlfn.XLOOKUP(I35,Table_KM[0-Expense Type],Table_KM[0-Index])</f>
        <v>#N/A</v>
      </c>
      <c r="I35" s="130"/>
      <c r="J35" s="121"/>
      <c r="K35" s="155" t="e">
        <f>MATCH(I35,Table_KM[0-Expense Type],0)</f>
        <v>#N/A</v>
      </c>
      <c r="L35" s="155" t="e">
        <f>MATCH(E35,Table_KM[#Headers],1)</f>
        <v>#N/A</v>
      </c>
      <c r="M35" s="153" t="e" cm="1">
        <f t="array" ref="M35">INDEX(Table_KM[#All],K35+1,L35)</f>
        <v>#N/A</v>
      </c>
      <c r="N35" s="153" t="str">
        <f t="shared" si="1"/>
        <v/>
      </c>
      <c r="O35" s="129" t="str">
        <f t="shared" si="2"/>
        <v/>
      </c>
      <c r="P35" s="103"/>
      <c r="Q35" s="103"/>
      <c r="R35" s="109"/>
      <c r="S35" s="110"/>
      <c r="T35" s="111"/>
      <c r="U35" s="112"/>
      <c r="V35" s="112"/>
      <c r="W35" s="112"/>
      <c r="X35" s="109"/>
      <c r="Y35" s="59">
        <f t="shared" si="5"/>
        <v>0</v>
      </c>
      <c r="Z35" s="59">
        <f>IF(Y35=0,0,IFERROR(Y35/(1+VLOOKUP(F35,Taxes!$A:$B,2,FALSE)),"Province requise"))</f>
        <v>0</v>
      </c>
      <c r="AB35" s="99">
        <f>IF(Y35=0,0,Y35/(1+VLOOKUP(F35,Taxes!$A:$B,2,FALSE)))</f>
        <v>0</v>
      </c>
      <c r="AC35" s="99"/>
    </row>
    <row r="36" spans="2:29" ht="24.75" customHeight="1" thickBot="1" x14ac:dyDescent="0.35">
      <c r="B36" s="20"/>
      <c r="C36" s="97"/>
      <c r="D36" s="97"/>
      <c r="E36" s="143" t="str">
        <f t="shared" si="0"/>
        <v>-</v>
      </c>
      <c r="F36" s="21"/>
      <c r="G36" s="22"/>
      <c r="H36" s="154" t="e">
        <f>_xlfn.XLOOKUP(I36,Table_KM[0-Expense Type],Table_KM[0-Index])</f>
        <v>#N/A</v>
      </c>
      <c r="I36" s="130"/>
      <c r="J36" s="121"/>
      <c r="K36" s="155" t="e">
        <f>MATCH(I36,Table_KM[0-Expense Type],0)</f>
        <v>#N/A</v>
      </c>
      <c r="L36" s="155" t="e">
        <f>MATCH(E36,Table_KM[#Headers],1)</f>
        <v>#N/A</v>
      </c>
      <c r="M36" s="153" t="e" cm="1">
        <f t="array" ref="M36">INDEX(Table_KM[#All],K36+1,L36)</f>
        <v>#N/A</v>
      </c>
      <c r="N36" s="153" t="str">
        <f t="shared" si="1"/>
        <v/>
      </c>
      <c r="O36" s="129" t="str">
        <f t="shared" si="2"/>
        <v/>
      </c>
      <c r="P36" s="103"/>
      <c r="Q36" s="103"/>
      <c r="R36" s="109"/>
      <c r="S36" s="110"/>
      <c r="T36" s="111"/>
      <c r="U36" s="112"/>
      <c r="V36" s="112"/>
      <c r="W36" s="112"/>
      <c r="X36" s="109"/>
      <c r="Y36" s="59">
        <f t="shared" si="5"/>
        <v>0</v>
      </c>
      <c r="Z36" s="59">
        <f>IF(Y36=0,0,IFERROR(Y36/(1+VLOOKUP(F36,Taxes!$A:$B,2,FALSE)),"Province requise"))</f>
        <v>0</v>
      </c>
      <c r="AB36" s="99">
        <f>IF(Y36=0,0,Y36/(1+VLOOKUP(F36,Taxes!$A:$B,2,FALSE)))</f>
        <v>0</v>
      </c>
    </row>
    <row r="37" spans="2:29" ht="24.75" customHeight="1" thickBot="1" x14ac:dyDescent="0.35">
      <c r="B37" s="20"/>
      <c r="C37" s="97"/>
      <c r="D37" s="97"/>
      <c r="E37" s="143" t="str">
        <f t="shared" si="0"/>
        <v>-</v>
      </c>
      <c r="F37" s="21"/>
      <c r="G37" s="22"/>
      <c r="H37" s="154" t="e">
        <f>_xlfn.XLOOKUP(I37,Table_KM[0-Expense Type],Table_KM[0-Index])</f>
        <v>#N/A</v>
      </c>
      <c r="I37" s="130"/>
      <c r="J37" s="121"/>
      <c r="K37" s="155" t="e">
        <f>MATCH(I37,Table_KM[0-Expense Type],0)</f>
        <v>#N/A</v>
      </c>
      <c r="L37" s="155" t="e">
        <f>MATCH(E37,Table_KM[#Headers],1)</f>
        <v>#N/A</v>
      </c>
      <c r="M37" s="153" t="e" cm="1">
        <f t="array" ref="M37">INDEX(Table_KM[#All],K37+1,L37)</f>
        <v>#N/A</v>
      </c>
      <c r="N37" s="153" t="str">
        <f t="shared" si="1"/>
        <v/>
      </c>
      <c r="O37" s="129" t="str">
        <f t="shared" si="2"/>
        <v/>
      </c>
      <c r="P37" s="103"/>
      <c r="Q37" s="103"/>
      <c r="R37" s="109"/>
      <c r="S37" s="110"/>
      <c r="T37" s="111"/>
      <c r="U37" s="112"/>
      <c r="V37" s="112"/>
      <c r="W37" s="112"/>
      <c r="X37" s="109"/>
      <c r="Y37" s="59">
        <f t="shared" si="5"/>
        <v>0</v>
      </c>
      <c r="Z37" s="59">
        <f>IF(Y37=0,0,IFERROR(Y37/(1+VLOOKUP(F37,Taxes!$A:$B,2,FALSE)),"Province requise"))</f>
        <v>0</v>
      </c>
      <c r="AB37" s="99">
        <f>IF(Y37=0,0,Y37/(1+VLOOKUP(F37,Taxes!$A:$B,2,FALSE)))</f>
        <v>0</v>
      </c>
    </row>
    <row r="38" spans="2:29" ht="24.75" customHeight="1" thickBot="1" x14ac:dyDescent="0.35">
      <c r="B38" s="20"/>
      <c r="C38" s="97"/>
      <c r="D38" s="97"/>
      <c r="E38" s="143" t="str">
        <f t="shared" si="0"/>
        <v>-</v>
      </c>
      <c r="F38" s="21"/>
      <c r="G38" s="22"/>
      <c r="H38" s="154" t="e">
        <f>_xlfn.XLOOKUP(I38,Table_KM[0-Expense Type],Table_KM[0-Index])</f>
        <v>#N/A</v>
      </c>
      <c r="I38" s="130"/>
      <c r="J38" s="121"/>
      <c r="K38" s="155" t="e">
        <f>MATCH(I38,Table_KM[0-Expense Type],0)</f>
        <v>#N/A</v>
      </c>
      <c r="L38" s="155" t="e">
        <f>MATCH(E38,Table_KM[#Headers],1)</f>
        <v>#N/A</v>
      </c>
      <c r="M38" s="153" t="e" cm="1">
        <f t="array" ref="M38">INDEX(Table_KM[#All],K38+1,L38)</f>
        <v>#N/A</v>
      </c>
      <c r="N38" s="153" t="str">
        <f t="shared" si="1"/>
        <v/>
      </c>
      <c r="O38" s="129" t="str">
        <f t="shared" si="2"/>
        <v/>
      </c>
      <c r="P38" s="103"/>
      <c r="Q38" s="103"/>
      <c r="R38" s="109"/>
      <c r="S38" s="110"/>
      <c r="T38" s="111"/>
      <c r="U38" s="112"/>
      <c r="V38" s="112"/>
      <c r="W38" s="112"/>
      <c r="X38" s="109"/>
      <c r="Y38" s="59">
        <f t="shared" si="5"/>
        <v>0</v>
      </c>
      <c r="Z38" s="59">
        <f>IF(Y38=0,0,IFERROR(Y38/(1+VLOOKUP(F38,Taxes!$A:$B,2,FALSE)),"Province requise"))</f>
        <v>0</v>
      </c>
      <c r="AB38" s="99">
        <f>IF(Y38=0,0,Y38/(1+VLOOKUP(F38,Taxes!$A:$B,2,FALSE)))</f>
        <v>0</v>
      </c>
    </row>
    <row r="39" spans="2:29" ht="24.75" customHeight="1" thickBot="1" x14ac:dyDescent="0.35">
      <c r="B39" s="20"/>
      <c r="C39" s="97"/>
      <c r="D39" s="97"/>
      <c r="E39" s="143" t="str">
        <f t="shared" si="0"/>
        <v>-</v>
      </c>
      <c r="F39" s="21"/>
      <c r="G39" s="22"/>
      <c r="H39" s="154" t="e">
        <f>_xlfn.XLOOKUP(I39,Table_KM[0-Expense Type],Table_KM[0-Index])</f>
        <v>#N/A</v>
      </c>
      <c r="I39" s="130"/>
      <c r="J39" s="121"/>
      <c r="K39" s="155" t="e">
        <f>MATCH(I39,Table_KM[0-Expense Type],0)</f>
        <v>#N/A</v>
      </c>
      <c r="L39" s="155" t="e">
        <f>MATCH(E39,Table_KM[#Headers],1)</f>
        <v>#N/A</v>
      </c>
      <c r="M39" s="153" t="e" cm="1">
        <f t="array" ref="M39">INDEX(Table_KM[#All],K39+1,L39)</f>
        <v>#N/A</v>
      </c>
      <c r="N39" s="153" t="str">
        <f t="shared" si="1"/>
        <v/>
      </c>
      <c r="O39" s="129" t="str">
        <f t="shared" si="2"/>
        <v/>
      </c>
      <c r="P39" s="103"/>
      <c r="Q39" s="103"/>
      <c r="R39" s="109"/>
      <c r="S39" s="110"/>
      <c r="T39" s="111"/>
      <c r="U39" s="112"/>
      <c r="V39" s="112"/>
      <c r="W39" s="112"/>
      <c r="X39" s="109"/>
      <c r="Y39" s="59">
        <f t="shared" si="5"/>
        <v>0</v>
      </c>
      <c r="Z39" s="59">
        <f>IF(Y39=0,0,IFERROR(Y39/(1+VLOOKUP(F39,Taxes!$A:$B,2,FALSE)),"Province requise"))</f>
        <v>0</v>
      </c>
      <c r="AB39" s="99">
        <f>IF(Y39=0,0,Y39/(1+VLOOKUP(F39,Taxes!$A:$B,2,FALSE)))</f>
        <v>0</v>
      </c>
    </row>
    <row r="40" spans="2:29" ht="24.75" customHeight="1" thickBot="1" x14ac:dyDescent="0.35">
      <c r="B40" s="20"/>
      <c r="C40" s="97"/>
      <c r="D40" s="97"/>
      <c r="E40" s="143" t="str">
        <f t="shared" si="0"/>
        <v>-</v>
      </c>
      <c r="F40" s="21"/>
      <c r="G40" s="22"/>
      <c r="H40" s="154" t="e">
        <f>_xlfn.XLOOKUP(I40,Table_KM[0-Expense Type],Table_KM[0-Index])</f>
        <v>#N/A</v>
      </c>
      <c r="I40" s="130"/>
      <c r="J40" s="121"/>
      <c r="K40" s="155" t="e">
        <f>MATCH(I40,Table_KM[0-Expense Type],0)</f>
        <v>#N/A</v>
      </c>
      <c r="L40" s="155" t="e">
        <f>MATCH(E40,Table_KM[#Headers],1)</f>
        <v>#N/A</v>
      </c>
      <c r="M40" s="153" t="e" cm="1">
        <f t="array" ref="M40">INDEX(Table_KM[#All],K40+1,L40)</f>
        <v>#N/A</v>
      </c>
      <c r="N40" s="153" t="str">
        <f t="shared" si="1"/>
        <v/>
      </c>
      <c r="O40" s="129" t="str">
        <f t="shared" si="2"/>
        <v/>
      </c>
      <c r="P40" s="103"/>
      <c r="Q40" s="103"/>
      <c r="R40" s="109"/>
      <c r="S40" s="110"/>
      <c r="T40" s="111"/>
      <c r="U40" s="112"/>
      <c r="V40" s="112"/>
      <c r="W40" s="112"/>
      <c r="X40" s="109"/>
      <c r="Y40" s="59">
        <f t="shared" si="5"/>
        <v>0</v>
      </c>
      <c r="Z40" s="59">
        <f>IF(Y40=0,0,IFERROR(Y40/(1+VLOOKUP(F40,Taxes!$A:$B,2,FALSE)),"Province requise"))</f>
        <v>0</v>
      </c>
      <c r="AB40" s="99">
        <f>IF(Y40=0,0,Y40/(1+VLOOKUP(F40,Taxes!$A:$B,2,FALSE)))</f>
        <v>0</v>
      </c>
    </row>
    <row r="41" spans="2:29" ht="24.75" customHeight="1" thickBot="1" x14ac:dyDescent="0.35">
      <c r="B41" s="20"/>
      <c r="C41" s="97"/>
      <c r="D41" s="97"/>
      <c r="E41" s="143" t="str">
        <f t="shared" si="0"/>
        <v>-</v>
      </c>
      <c r="F41" s="21"/>
      <c r="G41" s="22"/>
      <c r="H41" s="154" t="e">
        <f>_xlfn.XLOOKUP(I41,Table_KM[0-Expense Type],Table_KM[0-Index])</f>
        <v>#N/A</v>
      </c>
      <c r="I41" s="130"/>
      <c r="J41" s="121"/>
      <c r="K41" s="155" t="e">
        <f>MATCH(I41,Table_KM[0-Expense Type],0)</f>
        <v>#N/A</v>
      </c>
      <c r="L41" s="155" t="e">
        <f>MATCH(E41,Table_KM[#Headers],1)</f>
        <v>#N/A</v>
      </c>
      <c r="M41" s="153" t="e" cm="1">
        <f t="array" ref="M41">INDEX(Table_KM[#All],K41+1,L41)</f>
        <v>#N/A</v>
      </c>
      <c r="N41" s="153" t="str">
        <f t="shared" si="1"/>
        <v/>
      </c>
      <c r="O41" s="129" t="str">
        <f t="shared" si="2"/>
        <v/>
      </c>
      <c r="P41" s="103"/>
      <c r="Q41" s="103"/>
      <c r="R41" s="109"/>
      <c r="S41" s="110"/>
      <c r="T41" s="111"/>
      <c r="U41" s="112"/>
      <c r="V41" s="112"/>
      <c r="W41" s="112"/>
      <c r="X41" s="109"/>
      <c r="Y41" s="59">
        <f t="shared" si="5"/>
        <v>0</v>
      </c>
      <c r="Z41" s="59">
        <f>IF(Y41=0,0,IFERROR(Y41/(1+VLOOKUP(F41,Taxes!$A:$B,2,FALSE)),"Province requise"))</f>
        <v>0</v>
      </c>
      <c r="AB41" s="99">
        <f>IF(Y41=0,0,Y41/(1+VLOOKUP(F41,Taxes!$A:$B,2,FALSE)))</f>
        <v>0</v>
      </c>
    </row>
    <row r="42" spans="2:29" ht="24.75" customHeight="1" thickBot="1" x14ac:dyDescent="0.35">
      <c r="B42" s="20"/>
      <c r="C42" s="97"/>
      <c r="D42" s="97"/>
      <c r="E42" s="143" t="str">
        <f t="shared" si="0"/>
        <v>-</v>
      </c>
      <c r="F42" s="21"/>
      <c r="G42" s="22"/>
      <c r="H42" s="154" t="e">
        <f>_xlfn.XLOOKUP(I42,Table_KM[0-Expense Type],Table_KM[0-Index])</f>
        <v>#N/A</v>
      </c>
      <c r="I42" s="130"/>
      <c r="J42" s="121"/>
      <c r="K42" s="155" t="e">
        <f>MATCH(I42,Table_KM[0-Expense Type],0)</f>
        <v>#N/A</v>
      </c>
      <c r="L42" s="155" t="e">
        <f>MATCH(E42,Table_KM[#Headers],1)</f>
        <v>#N/A</v>
      </c>
      <c r="M42" s="153" t="e" cm="1">
        <f t="array" ref="M42">INDEX(Table_KM[#All],K42+1,L42)</f>
        <v>#N/A</v>
      </c>
      <c r="N42" s="153" t="str">
        <f t="shared" si="1"/>
        <v/>
      </c>
      <c r="O42" s="129" t="str">
        <f t="shared" si="2"/>
        <v/>
      </c>
      <c r="P42" s="103"/>
      <c r="Q42" s="103"/>
      <c r="R42" s="109"/>
      <c r="S42" s="110"/>
      <c r="T42" s="111"/>
      <c r="U42" s="112"/>
      <c r="V42" s="112"/>
      <c r="W42" s="112"/>
      <c r="X42" s="109"/>
      <c r="Y42" s="59">
        <f t="shared" ref="Y42:Y44" si="6">SUM(T42:X42)</f>
        <v>0</v>
      </c>
      <c r="Z42" s="59">
        <f>IF(Y42=0,0,IFERROR(Y42/(1+VLOOKUP(F42,Taxes!$A:$B,2,FALSE)),"Province requise"))</f>
        <v>0</v>
      </c>
      <c r="AB42" s="99">
        <f>IF(Y42=0,0,Y42/(1+VLOOKUP(F42,Taxes!$A:$B,2,FALSE)))</f>
        <v>0</v>
      </c>
    </row>
    <row r="43" spans="2:29" ht="24.75" customHeight="1" thickBot="1" x14ac:dyDescent="0.35">
      <c r="B43" s="20"/>
      <c r="C43" s="97"/>
      <c r="D43" s="97"/>
      <c r="E43" s="143" t="str">
        <f t="shared" si="0"/>
        <v>-</v>
      </c>
      <c r="F43" s="21"/>
      <c r="G43" s="22"/>
      <c r="H43" s="154" t="e">
        <f>_xlfn.XLOOKUP(I43,Table_KM[0-Expense Type],Table_KM[0-Index])</f>
        <v>#N/A</v>
      </c>
      <c r="I43" s="130"/>
      <c r="J43" s="121"/>
      <c r="K43" s="155" t="e">
        <f>MATCH(I43,Table_KM[0-Expense Type],0)</f>
        <v>#N/A</v>
      </c>
      <c r="L43" s="155" t="e">
        <f>MATCH(E43,Table_KM[#Headers],1)</f>
        <v>#N/A</v>
      </c>
      <c r="M43" s="153" t="e" cm="1">
        <f t="array" ref="M43">INDEX(Table_KM[#All],K43+1,L43)</f>
        <v>#N/A</v>
      </c>
      <c r="N43" s="153" t="str">
        <f t="shared" si="1"/>
        <v/>
      </c>
      <c r="O43" s="129" t="str">
        <f t="shared" si="2"/>
        <v/>
      </c>
      <c r="P43" s="103"/>
      <c r="Q43" s="103"/>
      <c r="R43" s="109"/>
      <c r="S43" s="110"/>
      <c r="T43" s="111"/>
      <c r="U43" s="112"/>
      <c r="V43" s="112"/>
      <c r="W43" s="112"/>
      <c r="X43" s="109"/>
      <c r="Y43" s="59">
        <f t="shared" si="6"/>
        <v>0</v>
      </c>
      <c r="Z43" s="59">
        <f>IF(Y43=0,0,IFERROR(Y43/(1+VLOOKUP(F43,Taxes!$A:$B,2,FALSE)),"Province requise"))</f>
        <v>0</v>
      </c>
      <c r="AB43" s="99">
        <f>IF(Y43=0,0,Y43/(1+VLOOKUP(F43,Taxes!$A:$B,2,FALSE)))</f>
        <v>0</v>
      </c>
    </row>
    <row r="44" spans="2:29" ht="24.75" customHeight="1" thickBot="1" x14ac:dyDescent="0.35">
      <c r="B44" s="20"/>
      <c r="C44" s="97"/>
      <c r="D44" s="97"/>
      <c r="E44" s="143" t="str">
        <f t="shared" si="0"/>
        <v>-</v>
      </c>
      <c r="F44" s="21"/>
      <c r="G44" s="22"/>
      <c r="H44" s="154" t="e">
        <f>_xlfn.XLOOKUP(I44,Table_KM[0-Expense Type],Table_KM[0-Index])</f>
        <v>#N/A</v>
      </c>
      <c r="I44" s="130"/>
      <c r="J44" s="121"/>
      <c r="K44" s="155" t="e">
        <f>MATCH(I44,Table_KM[0-Expense Type],0)</f>
        <v>#N/A</v>
      </c>
      <c r="L44" s="155" t="e">
        <f>MATCH(E44,Table_KM[#Headers],1)</f>
        <v>#N/A</v>
      </c>
      <c r="M44" s="153" t="e" cm="1">
        <f t="array" ref="M44">INDEX(Table_KM[#All],K44+1,L44)</f>
        <v>#N/A</v>
      </c>
      <c r="N44" s="153" t="str">
        <f t="shared" si="1"/>
        <v/>
      </c>
      <c r="O44" s="129" t="str">
        <f t="shared" si="2"/>
        <v/>
      </c>
      <c r="P44" s="103"/>
      <c r="Q44" s="103"/>
      <c r="R44" s="109"/>
      <c r="S44" s="110"/>
      <c r="T44" s="111"/>
      <c r="U44" s="112"/>
      <c r="V44" s="112"/>
      <c r="W44" s="112"/>
      <c r="X44" s="109"/>
      <c r="Y44" s="59">
        <f t="shared" si="6"/>
        <v>0</v>
      </c>
      <c r="Z44" s="59">
        <f>IF(Y44=0,0,IFERROR(Y44/(1+VLOOKUP(F44,Taxes!$A:$B,2,FALSE)),"Province requise"))</f>
        <v>0</v>
      </c>
      <c r="AB44" s="99">
        <f>IF(Y44=0,0,Y44/(1+VLOOKUP(F44,Taxes!$A:$B,2,FALSE)))</f>
        <v>0</v>
      </c>
    </row>
    <row r="45" spans="2:29" ht="24.75" customHeight="1" thickBot="1" x14ac:dyDescent="0.35">
      <c r="B45" s="20"/>
      <c r="C45" s="97"/>
      <c r="D45" s="97"/>
      <c r="E45" s="143" t="str">
        <f t="shared" si="0"/>
        <v>-</v>
      </c>
      <c r="F45" s="21"/>
      <c r="G45" s="22"/>
      <c r="H45" s="154" t="e">
        <f>_xlfn.XLOOKUP(I45,Table_KM[0-Expense Type],Table_KM[0-Index])</f>
        <v>#N/A</v>
      </c>
      <c r="I45" s="130"/>
      <c r="J45" s="121"/>
      <c r="K45" s="155" t="e">
        <f>MATCH(I45,Table_KM[0-Expense Type],0)</f>
        <v>#N/A</v>
      </c>
      <c r="L45" s="155" t="e">
        <f>MATCH(E45,Table_KM[#Headers],1)</f>
        <v>#N/A</v>
      </c>
      <c r="M45" s="153" t="e" cm="1">
        <f t="array" ref="M45">INDEX(Table_KM[#All],K45+1,L45)</f>
        <v>#N/A</v>
      </c>
      <c r="N45" s="153" t="str">
        <f t="shared" si="1"/>
        <v/>
      </c>
      <c r="O45" s="129" t="str">
        <f t="shared" si="2"/>
        <v/>
      </c>
      <c r="P45" s="103"/>
      <c r="Q45" s="103"/>
      <c r="R45" s="109"/>
      <c r="S45" s="110"/>
      <c r="T45" s="111"/>
      <c r="U45" s="112"/>
      <c r="V45" s="112"/>
      <c r="W45" s="112"/>
      <c r="X45" s="109"/>
      <c r="Y45" s="59">
        <f t="shared" si="5"/>
        <v>0</v>
      </c>
      <c r="Z45" s="59">
        <f>IF(Y45=0,0,IFERROR(Y45/(1+VLOOKUP(F45,Taxes!$A:$B,2,FALSE)),"Province requise"))</f>
        <v>0</v>
      </c>
      <c r="AB45" s="99">
        <f>IF(Y45=0,0,Y45/(1+VLOOKUP(F45,Taxes!$A:$B,2,FALSE)))</f>
        <v>0</v>
      </c>
    </row>
    <row r="46" spans="2:29" ht="24.75" customHeight="1" thickBot="1" x14ac:dyDescent="0.35">
      <c r="B46" s="20"/>
      <c r="C46" s="97"/>
      <c r="D46" s="97"/>
      <c r="E46" s="143" t="str">
        <f t="shared" si="0"/>
        <v>-</v>
      </c>
      <c r="F46" s="21"/>
      <c r="G46" s="22"/>
      <c r="H46" s="154" t="e">
        <f>_xlfn.XLOOKUP(I46,Table_KM[0-Expense Type],Table_KM[0-Index])</f>
        <v>#N/A</v>
      </c>
      <c r="I46" s="130"/>
      <c r="J46" s="121"/>
      <c r="K46" s="155" t="e">
        <f>MATCH(I46,Table_KM[0-Expense Type],0)</f>
        <v>#N/A</v>
      </c>
      <c r="L46" s="155" t="e">
        <f>MATCH(E46,Table_KM[#Headers],1)</f>
        <v>#N/A</v>
      </c>
      <c r="M46" s="153" t="e" cm="1">
        <f t="array" ref="M46">INDEX(Table_KM[#All],K46+1,L46)</f>
        <v>#N/A</v>
      </c>
      <c r="N46" s="153" t="str">
        <f t="shared" si="1"/>
        <v/>
      </c>
      <c r="O46" s="129" t="str">
        <f t="shared" si="2"/>
        <v/>
      </c>
      <c r="P46" s="103"/>
      <c r="Q46" s="103"/>
      <c r="R46" s="109"/>
      <c r="S46" s="110"/>
      <c r="T46" s="111"/>
      <c r="U46" s="112"/>
      <c r="V46" s="112"/>
      <c r="W46" s="112"/>
      <c r="X46" s="109"/>
      <c r="Y46" s="59">
        <f t="shared" si="5"/>
        <v>0</v>
      </c>
      <c r="Z46" s="59">
        <f>IF(Y46=0,0,IFERROR(Y46/(1+VLOOKUP(F46,Taxes!$A:$B,2,FALSE)),"Province requise"))</f>
        <v>0</v>
      </c>
      <c r="AB46" s="99">
        <f>IF(Y46=0,0,Y46/(1+VLOOKUP(F46,Taxes!$A:$B,2,FALSE)))</f>
        <v>0</v>
      </c>
    </row>
    <row r="47" spans="2:29" ht="24.75" customHeight="1" thickBot="1" x14ac:dyDescent="0.35">
      <c r="B47" s="20"/>
      <c r="C47" s="97"/>
      <c r="D47" s="97"/>
      <c r="E47" s="143" t="str">
        <f t="shared" si="0"/>
        <v>-</v>
      </c>
      <c r="F47" s="21"/>
      <c r="G47" s="22"/>
      <c r="H47" s="154" t="e">
        <f>_xlfn.XLOOKUP(I47,Table_KM[0-Expense Type],Table_KM[0-Index])</f>
        <v>#N/A</v>
      </c>
      <c r="I47" s="130"/>
      <c r="J47" s="121"/>
      <c r="K47" s="155" t="e">
        <f>MATCH(I47,Table_KM[0-Expense Type],0)</f>
        <v>#N/A</v>
      </c>
      <c r="L47" s="155" t="e">
        <f>MATCH(E47,Table_KM[#Headers],1)</f>
        <v>#N/A</v>
      </c>
      <c r="M47" s="153" t="e" cm="1">
        <f t="array" ref="M47">INDEX(Table_KM[#All],K47+1,L47)</f>
        <v>#N/A</v>
      </c>
      <c r="N47" s="153" t="str">
        <f t="shared" si="1"/>
        <v/>
      </c>
      <c r="O47" s="129" t="str">
        <f t="shared" si="2"/>
        <v/>
      </c>
      <c r="P47" s="103"/>
      <c r="Q47" s="103"/>
      <c r="R47" s="109"/>
      <c r="S47" s="110"/>
      <c r="T47" s="111"/>
      <c r="U47" s="112"/>
      <c r="V47" s="112"/>
      <c r="W47" s="112"/>
      <c r="X47" s="109"/>
      <c r="Y47" s="59">
        <f t="shared" si="5"/>
        <v>0</v>
      </c>
      <c r="Z47" s="59">
        <f>IF(Y47=0,0,IFERROR(Y47/(1+VLOOKUP(F47,Taxes!$A:$B,2,FALSE)),"Province requise"))</f>
        <v>0</v>
      </c>
      <c r="AA47" s="99"/>
      <c r="AB47" s="99">
        <f>IF(Y47=0,0,Y47/(1+VLOOKUP(F47,Taxes!$A:$B,2,FALSE)))</f>
        <v>0</v>
      </c>
    </row>
    <row r="48" spans="2:29" ht="24.75" customHeight="1" thickBot="1" x14ac:dyDescent="0.35">
      <c r="B48" s="20"/>
      <c r="C48" s="97"/>
      <c r="D48" s="97"/>
      <c r="E48" s="143" t="str">
        <f t="shared" si="0"/>
        <v>-</v>
      </c>
      <c r="F48" s="21"/>
      <c r="G48" s="22"/>
      <c r="H48" s="154" t="e">
        <f>_xlfn.XLOOKUP(I48,Table_KM[0-Expense Type],Table_KM[0-Index])</f>
        <v>#N/A</v>
      </c>
      <c r="I48" s="130"/>
      <c r="J48" s="121"/>
      <c r="K48" s="155" t="e">
        <f>MATCH(I48,Table_KM[0-Expense Type],0)</f>
        <v>#N/A</v>
      </c>
      <c r="L48" s="155" t="e">
        <f>MATCH(E48,Table_KM[#Headers],1)</f>
        <v>#N/A</v>
      </c>
      <c r="M48" s="153" t="e" cm="1">
        <f t="array" ref="M48">INDEX(Table_KM[#All],K48+1,L48)</f>
        <v>#N/A</v>
      </c>
      <c r="N48" s="153" t="str">
        <f t="shared" si="1"/>
        <v/>
      </c>
      <c r="O48" s="129" t="str">
        <f t="shared" si="2"/>
        <v/>
      </c>
      <c r="P48" s="103"/>
      <c r="Q48" s="103"/>
      <c r="R48" s="109"/>
      <c r="S48" s="110"/>
      <c r="T48" s="111"/>
      <c r="U48" s="112"/>
      <c r="V48" s="112"/>
      <c r="W48" s="112"/>
      <c r="X48" s="109"/>
      <c r="Y48" s="59">
        <f t="shared" si="5"/>
        <v>0</v>
      </c>
      <c r="Z48" s="59">
        <f>IF(Y48=0,0,IFERROR(Y48/(1+VLOOKUP(F48,Taxes!$A:$B,2,FALSE)),"Province requise"))</f>
        <v>0</v>
      </c>
      <c r="AA48" s="99"/>
      <c r="AB48" s="99">
        <f>IF(Y48=0,0,Y48/(1+VLOOKUP(F48,Taxes!$A:$B,2,FALSE)))</f>
        <v>0</v>
      </c>
    </row>
    <row r="49" spans="2:28" ht="24.75" customHeight="1" thickBot="1" x14ac:dyDescent="0.35">
      <c r="B49" s="20"/>
      <c r="C49" s="97"/>
      <c r="D49" s="97"/>
      <c r="E49" s="143" t="str">
        <f t="shared" si="0"/>
        <v>-</v>
      </c>
      <c r="F49" s="21"/>
      <c r="G49" s="22"/>
      <c r="H49" s="154" t="e">
        <f>_xlfn.XLOOKUP(I49,Table_KM[0-Expense Type],Table_KM[0-Index])</f>
        <v>#N/A</v>
      </c>
      <c r="I49" s="130"/>
      <c r="J49" s="121"/>
      <c r="K49" s="155" t="e">
        <f>MATCH(I49,Table_KM[0-Expense Type],0)</f>
        <v>#N/A</v>
      </c>
      <c r="L49" s="155" t="e">
        <f>MATCH(E49,Table_KM[#Headers],1)</f>
        <v>#N/A</v>
      </c>
      <c r="M49" s="153" t="e" cm="1">
        <f t="array" ref="M49">INDEX(Table_KM[#All],K49+1,L49)</f>
        <v>#N/A</v>
      </c>
      <c r="N49" s="153" t="str">
        <f t="shared" si="1"/>
        <v/>
      </c>
      <c r="O49" s="129" t="str">
        <f t="shared" si="2"/>
        <v/>
      </c>
      <c r="P49" s="103"/>
      <c r="Q49" s="103"/>
      <c r="R49" s="109"/>
      <c r="S49" s="110"/>
      <c r="T49" s="111"/>
      <c r="U49" s="112"/>
      <c r="V49" s="112"/>
      <c r="W49" s="112"/>
      <c r="X49" s="109"/>
      <c r="Y49" s="59">
        <f>SUM(T49:X49)</f>
        <v>0</v>
      </c>
      <c r="Z49" s="59">
        <f>IF(Y49=0,0,IFERROR(Y49/(1+VLOOKUP(F49,Taxes!$A:$B,2,FALSE)),"Province requise"))</f>
        <v>0</v>
      </c>
      <c r="AB49" s="99">
        <f>IF(Y49=0,0,Y49/(1+VLOOKUP(F49,Taxes!$A:$B,2,FALSE)))</f>
        <v>0</v>
      </c>
    </row>
    <row r="50" spans="2:28" ht="24.75" customHeight="1" thickBot="1" x14ac:dyDescent="0.35">
      <c r="B50" s="23"/>
      <c r="C50" s="98"/>
      <c r="D50" s="98"/>
      <c r="E50" s="143" t="str">
        <f t="shared" si="0"/>
        <v>-</v>
      </c>
      <c r="F50" s="24"/>
      <c r="G50" s="19"/>
      <c r="H50" s="154" t="e">
        <f>_xlfn.XLOOKUP(I50,Table_KM[0-Expense Type],Table_KM[0-Index])</f>
        <v>#N/A</v>
      </c>
      <c r="I50" s="131"/>
      <c r="J50" s="132"/>
      <c r="K50" s="155" t="e">
        <f>MATCH(I50,Table_KM[0-Expense Type],0)</f>
        <v>#N/A</v>
      </c>
      <c r="L50" s="155" t="e">
        <f>MATCH(E50,Table_KM[#Headers],1)</f>
        <v>#N/A</v>
      </c>
      <c r="M50" s="153" t="e" cm="1">
        <f t="array" ref="M50">INDEX(Table_KM[#All],K50+1,L50)</f>
        <v>#N/A</v>
      </c>
      <c r="N50" s="153" t="str">
        <f t="shared" si="1"/>
        <v/>
      </c>
      <c r="O50" s="133" t="str">
        <f t="shared" si="2"/>
        <v/>
      </c>
      <c r="P50" s="103"/>
      <c r="Q50" s="103"/>
      <c r="R50" s="113"/>
      <c r="S50" s="110"/>
      <c r="T50" s="111"/>
      <c r="U50" s="112"/>
      <c r="V50" s="112"/>
      <c r="W50" s="112"/>
      <c r="X50" s="109"/>
      <c r="Y50" s="59">
        <f>SUM(T50:X50)</f>
        <v>0</v>
      </c>
      <c r="Z50" s="59">
        <f>IF(Y50=0,0,IFERROR(Y50/(1+VLOOKUP(F50,Taxes!$A:$B,2,FALSE)),"Province requise"))</f>
        <v>0</v>
      </c>
      <c r="AB50" s="99">
        <f>IF(Y50=0,0,Y50/(1+VLOOKUP(F50,Taxes!$A:$B,2,FALSE)))</f>
        <v>0</v>
      </c>
    </row>
    <row r="51" spans="2:28" x14ac:dyDescent="0.3">
      <c r="B51" s="258" t="s">
        <v>27</v>
      </c>
      <c r="C51" s="259"/>
      <c r="D51" s="259"/>
      <c r="E51" s="260"/>
      <c r="F51" s="260"/>
      <c r="G51" s="261"/>
      <c r="H51" s="147"/>
      <c r="I51" s="251" t="s">
        <v>28</v>
      </c>
      <c r="J51" s="252"/>
      <c r="K51" s="127"/>
      <c r="L51" s="127"/>
      <c r="M51" s="127"/>
      <c r="N51" s="127"/>
      <c r="O51" s="179">
        <f>SUM(O13:O50)</f>
        <v>0</v>
      </c>
      <c r="P51" s="171" t="s">
        <v>29</v>
      </c>
      <c r="Q51" s="172"/>
      <c r="R51" s="179">
        <f>SUM(P13:S50)</f>
        <v>0</v>
      </c>
      <c r="S51" s="4"/>
      <c r="T51" s="238" t="s">
        <v>30</v>
      </c>
      <c r="U51" s="239"/>
      <c r="V51" s="239"/>
      <c r="W51" s="239"/>
      <c r="X51" s="240"/>
      <c r="Y51" s="206">
        <f>SUM(Y13:Y50)</f>
        <v>0</v>
      </c>
      <c r="Z51" s="181">
        <f>AB51</f>
        <v>0</v>
      </c>
      <c r="AB51" s="181">
        <f>SUM(AB13:AB50)</f>
        <v>0</v>
      </c>
    </row>
    <row r="52" spans="2:28" ht="19.5" thickBot="1" x14ac:dyDescent="0.35">
      <c r="B52" s="262"/>
      <c r="C52" s="263"/>
      <c r="D52" s="263"/>
      <c r="E52" s="263"/>
      <c r="F52" s="263"/>
      <c r="G52" s="264"/>
      <c r="H52" s="137"/>
      <c r="I52" s="253"/>
      <c r="J52" s="254"/>
      <c r="K52" s="102"/>
      <c r="L52" s="102"/>
      <c r="M52" s="102"/>
      <c r="N52" s="102"/>
      <c r="O52" s="180"/>
      <c r="P52" s="173"/>
      <c r="Q52" s="173"/>
      <c r="R52" s="216"/>
      <c r="S52" s="5"/>
      <c r="T52" s="241"/>
      <c r="U52" s="242"/>
      <c r="V52" s="242"/>
      <c r="W52" s="242"/>
      <c r="X52" s="243"/>
      <c r="Y52" s="207"/>
      <c r="Z52" s="182"/>
      <c r="AB52" s="182"/>
    </row>
    <row r="53" spans="2:28" x14ac:dyDescent="0.3">
      <c r="B53" s="227" t="s">
        <v>31</v>
      </c>
      <c r="C53" s="228"/>
      <c r="D53" s="228"/>
      <c r="E53" s="228"/>
      <c r="F53" s="228"/>
      <c r="G53" s="229"/>
      <c r="H53" s="135"/>
      <c r="I53" s="224">
        <v>808113</v>
      </c>
      <c r="J53" s="225"/>
      <c r="K53" s="225"/>
      <c r="L53" s="225"/>
      <c r="M53" s="225"/>
      <c r="N53" s="225"/>
      <c r="O53" s="201"/>
      <c r="P53" s="217">
        <v>808112</v>
      </c>
      <c r="Q53" s="218"/>
      <c r="R53" s="219"/>
      <c r="S53" s="56"/>
      <c r="T53" s="200">
        <v>808113</v>
      </c>
      <c r="U53" s="201"/>
      <c r="V53" s="201"/>
      <c r="W53" s="201"/>
      <c r="X53" s="201"/>
      <c r="Y53" s="201"/>
      <c r="Z53" s="202"/>
    </row>
    <row r="54" spans="2:28" ht="19.5" thickBot="1" x14ac:dyDescent="0.35">
      <c r="B54" s="230"/>
      <c r="C54" s="231"/>
      <c r="D54" s="231"/>
      <c r="E54" s="231"/>
      <c r="F54" s="231"/>
      <c r="G54" s="232"/>
      <c r="H54" s="136"/>
      <c r="I54" s="226"/>
      <c r="J54" s="204"/>
      <c r="K54" s="204"/>
      <c r="L54" s="204"/>
      <c r="M54" s="204"/>
      <c r="N54" s="204"/>
      <c r="O54" s="204"/>
      <c r="P54" s="220"/>
      <c r="Q54" s="221"/>
      <c r="R54" s="221"/>
      <c r="S54" s="57"/>
      <c r="T54" s="203"/>
      <c r="U54" s="204"/>
      <c r="V54" s="204"/>
      <c r="W54" s="204"/>
      <c r="X54" s="204"/>
      <c r="Y54" s="204"/>
      <c r="Z54" s="205"/>
    </row>
    <row r="55" spans="2:28" ht="19.5" thickBot="1" x14ac:dyDescent="0.35">
      <c r="B55" s="25"/>
      <c r="C55" s="26"/>
      <c r="D55" s="26"/>
      <c r="E55" s="26"/>
      <c r="F55" s="26"/>
      <c r="G55" s="26"/>
      <c r="H55" s="26"/>
      <c r="I55" s="26"/>
      <c r="J55" s="25"/>
      <c r="K55" s="25"/>
      <c r="L55" s="25"/>
      <c r="M55" s="25"/>
      <c r="N55" s="25"/>
      <c r="O55" s="25"/>
      <c r="P55" s="25"/>
      <c r="Q55" s="25"/>
      <c r="R55" s="25"/>
      <c r="S55" s="25"/>
      <c r="T55" s="198"/>
      <c r="U55" s="198"/>
      <c r="V55" s="198"/>
      <c r="W55" s="198"/>
      <c r="X55" s="198"/>
      <c r="Y55" s="198"/>
      <c r="Z55" s="199"/>
    </row>
    <row r="56" spans="2:28" ht="19.5" thickBot="1" x14ac:dyDescent="0.35">
      <c r="B56" s="9" t="s">
        <v>32</v>
      </c>
      <c r="C56" s="9"/>
      <c r="D56" s="9"/>
      <c r="E56" s="9"/>
      <c r="F56" s="9"/>
      <c r="G56" s="9"/>
      <c r="H56" s="27"/>
      <c r="I56" s="27"/>
      <c r="J56" s="27"/>
      <c r="K56" s="27"/>
      <c r="L56" s="27"/>
      <c r="M56" s="27"/>
      <c r="N56" s="27"/>
      <c r="O56" s="27"/>
      <c r="P56" s="27"/>
      <c r="Q56" s="27"/>
      <c r="R56" s="27"/>
      <c r="S56" s="28"/>
      <c r="T56" s="29"/>
      <c r="U56" s="30" t="s">
        <v>33</v>
      </c>
      <c r="V56" s="29"/>
      <c r="W56" s="29"/>
      <c r="X56" s="31"/>
      <c r="Y56" s="31"/>
      <c r="Z56" s="32"/>
    </row>
    <row r="57" spans="2:28" ht="22.5" customHeight="1" x14ac:dyDescent="0.3">
      <c r="B57" s="10"/>
      <c r="C57" s="33"/>
      <c r="D57" s="33"/>
      <c r="E57" s="33"/>
      <c r="F57" s="33"/>
      <c r="G57" s="33"/>
      <c r="H57" s="33"/>
      <c r="I57" s="33"/>
      <c r="J57" s="33"/>
      <c r="K57" s="33"/>
      <c r="L57" s="33"/>
      <c r="M57" s="33"/>
      <c r="N57" s="33"/>
      <c r="O57" s="33"/>
      <c r="P57" s="33"/>
      <c r="Q57" s="33"/>
      <c r="R57" s="33"/>
      <c r="S57" s="33"/>
      <c r="T57" s="34"/>
      <c r="U57" s="35"/>
      <c r="V57" s="35"/>
      <c r="W57" s="35"/>
      <c r="X57" s="17"/>
      <c r="Y57" s="6" t="s">
        <v>34</v>
      </c>
      <c r="Z57" s="208">
        <f>R51</f>
        <v>0</v>
      </c>
    </row>
    <row r="58" spans="2:28" ht="22.5" customHeight="1" x14ac:dyDescent="0.3">
      <c r="B58" s="11"/>
      <c r="C58" s="36"/>
      <c r="D58" s="36"/>
      <c r="E58" s="36"/>
      <c r="F58" s="36"/>
      <c r="G58" s="36"/>
      <c r="H58" s="36"/>
      <c r="I58" s="36"/>
      <c r="J58" s="36"/>
      <c r="K58" s="36"/>
      <c r="L58" s="36"/>
      <c r="M58" s="36"/>
      <c r="N58" s="36"/>
      <c r="O58" s="100"/>
      <c r="P58" s="36"/>
      <c r="Q58" s="36"/>
      <c r="R58" s="36"/>
      <c r="S58" s="36"/>
      <c r="T58" s="37"/>
      <c r="U58" s="38"/>
      <c r="V58" s="38"/>
      <c r="W58" s="38"/>
      <c r="X58" s="39"/>
      <c r="Y58" s="7"/>
      <c r="Z58" s="209"/>
      <c r="AA58" s="99"/>
    </row>
    <row r="59" spans="2:28" ht="22.5" customHeight="1" x14ac:dyDescent="0.3">
      <c r="B59" s="13" t="s">
        <v>35</v>
      </c>
      <c r="C59" s="36"/>
      <c r="D59" s="36"/>
      <c r="E59" s="36"/>
      <c r="F59" s="36"/>
      <c r="G59" s="36"/>
      <c r="H59" s="36"/>
      <c r="I59" s="36"/>
      <c r="J59" s="36"/>
      <c r="K59" s="36"/>
      <c r="L59" s="36"/>
      <c r="M59" s="36"/>
      <c r="N59" s="36"/>
      <c r="O59" s="36"/>
      <c r="P59" s="36"/>
      <c r="Q59" s="36"/>
      <c r="R59" s="36"/>
      <c r="S59" s="60"/>
      <c r="T59" s="37"/>
      <c r="U59" s="38"/>
      <c r="V59" s="38"/>
      <c r="W59" s="38"/>
      <c r="Y59" s="8" t="s">
        <v>36</v>
      </c>
      <c r="Z59" s="208">
        <f>O51+Z51</f>
        <v>0</v>
      </c>
    </row>
    <row r="60" spans="2:28" ht="22.5" customHeight="1" x14ac:dyDescent="0.3">
      <c r="B60" s="63"/>
      <c r="C60" s="64"/>
      <c r="D60" s="64"/>
      <c r="E60" s="64"/>
      <c r="F60" s="64"/>
      <c r="G60" s="64"/>
      <c r="H60" s="64"/>
      <c r="I60" s="64"/>
      <c r="J60" s="64"/>
      <c r="K60" s="64"/>
      <c r="L60" s="64"/>
      <c r="M60" s="64"/>
      <c r="N60" s="64"/>
      <c r="O60" s="64"/>
      <c r="P60" s="64"/>
      <c r="Q60" s="64"/>
      <c r="R60" s="64"/>
      <c r="S60" s="65"/>
      <c r="T60" s="37"/>
      <c r="U60" s="38"/>
      <c r="V60" s="38"/>
      <c r="W60" s="38"/>
      <c r="X60" s="39"/>
      <c r="Y60" s="7"/>
      <c r="Z60" s="209"/>
    </row>
    <row r="61" spans="2:28" ht="22.5" customHeight="1" x14ac:dyDescent="0.3">
      <c r="B61" s="61" t="s">
        <v>148</v>
      </c>
      <c r="C61" s="16"/>
      <c r="D61" s="16"/>
      <c r="E61" s="16"/>
      <c r="F61" s="14"/>
      <c r="G61" s="14"/>
      <c r="H61" s="14"/>
      <c r="I61" s="38"/>
      <c r="J61" s="38"/>
      <c r="K61" s="38"/>
      <c r="L61" s="38"/>
      <c r="M61" s="38"/>
      <c r="N61" s="38"/>
      <c r="O61" s="38"/>
      <c r="P61" s="38"/>
      <c r="Q61" s="38"/>
      <c r="R61" s="38"/>
      <c r="S61" s="42"/>
      <c r="T61" s="37"/>
      <c r="U61" s="38"/>
      <c r="V61" s="38"/>
      <c r="W61" s="38"/>
      <c r="X61" s="210" t="s">
        <v>37</v>
      </c>
      <c r="Y61" s="211"/>
      <c r="Z61" s="214">
        <f>Z57+Z59</f>
        <v>0</v>
      </c>
    </row>
    <row r="62" spans="2:28" ht="22.5" customHeight="1" thickBot="1" x14ac:dyDescent="0.35">
      <c r="B62" s="12"/>
      <c r="C62" s="39"/>
      <c r="D62" s="39"/>
      <c r="E62" s="39"/>
      <c r="F62" s="39"/>
      <c r="G62" s="39"/>
      <c r="H62" s="39"/>
      <c r="I62" s="39"/>
      <c r="J62" s="39"/>
      <c r="K62" s="39"/>
      <c r="L62" s="39"/>
      <c r="M62" s="39"/>
      <c r="N62" s="39"/>
      <c r="O62" s="39"/>
      <c r="P62" s="39"/>
      <c r="Q62" s="39"/>
      <c r="R62" s="39"/>
      <c r="S62" s="62"/>
      <c r="T62" s="40"/>
      <c r="U62" s="41"/>
      <c r="V62" s="41"/>
      <c r="W62" s="41"/>
      <c r="X62" s="212"/>
      <c r="Y62" s="213"/>
      <c r="Z62" s="215"/>
    </row>
    <row r="63" spans="2:28" ht="22.5" customHeight="1" thickTop="1" x14ac:dyDescent="0.3">
      <c r="B63" s="95"/>
      <c r="C63" s="14"/>
      <c r="D63" s="14"/>
      <c r="E63" s="14"/>
      <c r="F63" s="14"/>
      <c r="G63" s="14"/>
      <c r="H63" s="14"/>
      <c r="I63" s="38"/>
      <c r="J63" s="38"/>
      <c r="K63" s="38"/>
      <c r="L63" s="38"/>
      <c r="M63" s="38"/>
      <c r="N63" s="38"/>
      <c r="O63" s="38"/>
      <c r="P63" s="38"/>
      <c r="Q63" s="38"/>
      <c r="R63" s="38"/>
      <c r="S63" s="19"/>
      <c r="T63" s="192" t="s">
        <v>38</v>
      </c>
      <c r="U63" s="193"/>
      <c r="V63" s="193"/>
      <c r="W63" s="193"/>
      <c r="X63" s="193"/>
      <c r="Y63" s="193"/>
      <c r="Z63" s="194"/>
    </row>
    <row r="64" spans="2:28" ht="22.5" customHeight="1" thickBot="1" x14ac:dyDescent="0.35">
      <c r="B64" s="68"/>
      <c r="C64" s="69"/>
      <c r="D64" s="69"/>
      <c r="E64" s="69"/>
      <c r="F64" s="69"/>
      <c r="G64" s="69"/>
      <c r="H64" s="69"/>
      <c r="I64" s="69"/>
      <c r="J64" s="69"/>
      <c r="K64" s="69"/>
      <c r="L64" s="69"/>
      <c r="M64" s="69"/>
      <c r="N64" s="69"/>
      <c r="O64" s="69"/>
      <c r="P64" s="69"/>
      <c r="Q64" s="69"/>
      <c r="R64" s="69"/>
      <c r="S64" s="70"/>
      <c r="T64" s="195"/>
      <c r="U64" s="196"/>
      <c r="V64" s="196"/>
      <c r="W64" s="196"/>
      <c r="X64" s="196"/>
      <c r="Y64" s="196"/>
      <c r="Z64" s="197"/>
    </row>
    <row r="65" spans="2:26" ht="22.5" customHeight="1" x14ac:dyDescent="0.3">
      <c r="B65" s="67"/>
      <c r="C65" s="38"/>
      <c r="D65" s="38"/>
      <c r="E65" s="38"/>
      <c r="F65" s="38"/>
      <c r="G65" s="38"/>
      <c r="H65" s="38"/>
      <c r="I65" s="38"/>
      <c r="J65" s="38"/>
      <c r="K65" s="38"/>
      <c r="L65" s="38"/>
      <c r="M65" s="38"/>
      <c r="N65" s="38"/>
      <c r="O65" s="38"/>
      <c r="P65" s="38"/>
      <c r="Q65" s="38"/>
      <c r="R65" s="38"/>
      <c r="S65" s="38"/>
      <c r="T65" s="66"/>
      <c r="U65" s="66"/>
      <c r="V65" s="66"/>
      <c r="W65" s="66"/>
      <c r="X65" s="66"/>
      <c r="Y65" s="66"/>
      <c r="Z65" s="66"/>
    </row>
    <row r="66" spans="2:26" ht="22.5" customHeight="1" x14ac:dyDescent="0.3">
      <c r="B66" s="67"/>
      <c r="C66" s="67"/>
      <c r="D66" s="67"/>
      <c r="E66" s="67"/>
      <c r="F66" s="67"/>
      <c r="G66" s="67"/>
      <c r="H66" s="67"/>
      <c r="I66" s="67"/>
      <c r="J66" s="67"/>
      <c r="K66" s="67"/>
      <c r="L66" s="67"/>
      <c r="M66" s="67"/>
      <c r="N66" s="67"/>
      <c r="O66" s="67"/>
      <c r="P66" s="67"/>
      <c r="Q66" s="67"/>
      <c r="R66" s="67"/>
      <c r="S66" s="67"/>
      <c r="T66" s="67"/>
      <c r="U66" s="67"/>
      <c r="V66" s="67"/>
      <c r="W66" s="67"/>
      <c r="X66" s="67"/>
      <c r="Y66" s="67"/>
      <c r="Z66" s="67"/>
    </row>
    <row r="67" spans="2:26" x14ac:dyDescent="0.3">
      <c r="B67" s="43"/>
      <c r="C67" s="43"/>
      <c r="D67" s="43"/>
      <c r="E67" s="43"/>
      <c r="F67" s="44"/>
      <c r="G67" s="44"/>
      <c r="H67" s="44"/>
      <c r="I67" s="44"/>
      <c r="J67" s="44"/>
      <c r="K67" s="44"/>
      <c r="L67" s="44"/>
      <c r="M67" s="44"/>
      <c r="N67" s="44"/>
      <c r="O67" s="44"/>
      <c r="P67" s="44"/>
      <c r="Q67" s="44"/>
      <c r="R67" s="44"/>
      <c r="S67" s="44"/>
      <c r="T67" s="44"/>
      <c r="U67" s="44"/>
      <c r="V67" s="44"/>
      <c r="W67" s="44"/>
      <c r="X67" s="44"/>
      <c r="Y67" s="44"/>
      <c r="Z67" s="44"/>
    </row>
    <row r="68" spans="2:26" x14ac:dyDescent="0.3">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80" spans="2:26" x14ac:dyDescent="0.3">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sheetData>
  <mergeCells count="39">
    <mergeCell ref="I53:O54"/>
    <mergeCell ref="B53:G54"/>
    <mergeCell ref="T9:X9"/>
    <mergeCell ref="B8:F8"/>
    <mergeCell ref="T51:X52"/>
    <mergeCell ref="I10:I12"/>
    <mergeCell ref="J10:J12"/>
    <mergeCell ref="O10:O12"/>
    <mergeCell ref="I51:J52"/>
    <mergeCell ref="P10:P12"/>
    <mergeCell ref="B51:G52"/>
    <mergeCell ref="I8:R8"/>
    <mergeCell ref="B12:F12"/>
    <mergeCell ref="T8:Z8"/>
    <mergeCell ref="U10:U12"/>
    <mergeCell ref="W10:W12"/>
    <mergeCell ref="AB51:AB52"/>
    <mergeCell ref="P9:R9"/>
    <mergeCell ref="X10:X12"/>
    <mergeCell ref="Z9:Z12"/>
    <mergeCell ref="T63:Z64"/>
    <mergeCell ref="T55:Z55"/>
    <mergeCell ref="Z51:Z52"/>
    <mergeCell ref="T53:Z54"/>
    <mergeCell ref="Y51:Y52"/>
    <mergeCell ref="Z59:Z60"/>
    <mergeCell ref="Z57:Z58"/>
    <mergeCell ref="X61:Y62"/>
    <mergeCell ref="Z61:Z62"/>
    <mergeCell ref="R51:R52"/>
    <mergeCell ref="P53:R54"/>
    <mergeCell ref="V10:V12"/>
    <mergeCell ref="I9:O9"/>
    <mergeCell ref="J4:Y4"/>
    <mergeCell ref="Y9:Y12"/>
    <mergeCell ref="P51:Q52"/>
    <mergeCell ref="Q10:Q12"/>
    <mergeCell ref="R10:R12"/>
    <mergeCell ref="O51:O52"/>
  </mergeCells>
  <conditionalFormatting sqref="F13:F50">
    <cfRule type="expression" dxfId="4" priority="5">
      <formula>$Z13="Province requise"</formula>
    </cfRule>
  </conditionalFormatting>
  <conditionalFormatting sqref="J13:J50">
    <cfRule type="expression" dxfId="3" priority="2" stopIfTrue="1">
      <formula>$H13=1</formula>
    </cfRule>
    <cfRule type="expression" dxfId="2" priority="15" stopIfTrue="1">
      <formula>$H13=2</formula>
    </cfRule>
    <cfRule type="expression" dxfId="1" priority="17">
      <formula>AND($I13&lt;&gt;"",$J13="")</formula>
    </cfRule>
  </conditionalFormatting>
  <conditionalFormatting sqref="Z13:Z50">
    <cfRule type="containsText" dxfId="0" priority="6" operator="containsText" text="Province requise">
      <formula>NOT(ISERROR(SEARCH("Province requise",Z13)))</formula>
    </cfRule>
  </conditionalFormatting>
  <dataValidations count="3">
    <dataValidation type="list" allowBlank="1" showInputMessage="1" showErrorMessage="1" sqref="P13:P50" xr:uid="{00000000-0002-0000-0000-000000000000}">
      <formula1>IF($E13&lt;DATE(2018,6,1),CHOIX_DEJ_AVANT,CHOIX_DEJ_APRÈS)</formula1>
    </dataValidation>
    <dataValidation type="list" allowBlank="1" showInputMessage="1" showErrorMessage="1" sqref="Q13:Q50" xr:uid="{00000000-0002-0000-0000-000003000000}">
      <formula1>IF($E13&lt;DATE(2018,6,1),CHOIX_DINER_AVANT,CHOIX_DINER_APRES)</formula1>
    </dataValidation>
    <dataValidation type="list" allowBlank="1" showInputMessage="1" showErrorMessage="1" sqref="R13:R50" xr:uid="{00000000-0002-0000-0000-000004000000}">
      <formula1>IF($E13&lt;DATE(2018,6,1),CHOIX_SOUPER_AVANT,CHOIX_SOUPER_APRES)</formula1>
    </dataValidation>
  </dataValidations>
  <printOptions horizontalCentered="1"/>
  <pageMargins left="0" right="0" top="0.35433070866141736" bottom="0" header="0" footer="0"/>
  <pageSetup scale="38"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6000000}">
          <x14:formula1>
            <xm:f>Taxes!$D$3:$D$35</xm:f>
          </x14:formula1>
          <xm:sqref>B13:B50</xm:sqref>
        </x14:dataValidation>
        <x14:dataValidation type="list" allowBlank="1" showInputMessage="1" showErrorMessage="1" xr:uid="{00000000-0002-0000-0000-000007000000}">
          <x14:formula1>
            <xm:f>Taxes!$A$4:$A$18</xm:f>
          </x14:formula1>
          <xm:sqref>F13:F50</xm:sqref>
        </x14:dataValidation>
        <x14:dataValidation type="list" allowBlank="1" showInputMessage="1" showErrorMessage="1" xr:uid="{00000000-0002-0000-0000-000008000000}">
          <x14:formula1>
            <xm:f>Taxes!$E$3:$E$14</xm:f>
          </x14:formula1>
          <xm:sqref>C13:C50</xm:sqref>
        </x14:dataValidation>
        <x14:dataValidation type="list" allowBlank="1" showInputMessage="1" showErrorMessage="1" xr:uid="{5EFCB37E-4B5A-43F4-BF2A-2FB1B2CC0317}">
          <x14:formula1>
            <xm:f>km!$B$2:$B$100</xm:f>
          </x14:formula1>
          <xm:sqref>I13:I50</xm:sqref>
        </x14:dataValidation>
        <x14:dataValidation type="list" allowBlank="1" showInputMessage="1" showErrorMessage="1" xr:uid="{00000000-0002-0000-0000-000009000000}">
          <x14:formula1>
            <xm:f>Taxes!F$3:F$34</xm:f>
          </x14:formula1>
          <xm:sqref>D13:D50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pageSetUpPr fitToPage="1"/>
  </sheetPr>
  <dimension ref="A1:C92"/>
  <sheetViews>
    <sheetView tabSelected="1" workbookViewId="0">
      <selection activeCell="A56" sqref="A56"/>
    </sheetView>
  </sheetViews>
  <sheetFormatPr baseColWidth="10" defaultColWidth="11.5703125" defaultRowHeight="15" x14ac:dyDescent="0.25"/>
  <cols>
    <col min="1" max="1" width="139.7109375" customWidth="1"/>
  </cols>
  <sheetData>
    <row r="1" spans="1:1" ht="33.75" x14ac:dyDescent="0.25">
      <c r="A1" s="72" t="s">
        <v>39</v>
      </c>
    </row>
    <row r="2" spans="1:1" ht="15.75" x14ac:dyDescent="0.25">
      <c r="A2" s="73"/>
    </row>
    <row r="3" spans="1:1" ht="18" x14ac:dyDescent="0.25">
      <c r="A3" s="74" t="s">
        <v>40</v>
      </c>
    </row>
    <row r="4" spans="1:1" ht="45" x14ac:dyDescent="0.25">
      <c r="A4" s="75" t="s">
        <v>41</v>
      </c>
    </row>
    <row r="5" spans="1:1" ht="18" x14ac:dyDescent="0.25">
      <c r="A5" s="76" t="s">
        <v>42</v>
      </c>
    </row>
    <row r="6" spans="1:1" ht="30" x14ac:dyDescent="0.25">
      <c r="A6" s="75" t="s">
        <v>43</v>
      </c>
    </row>
    <row r="7" spans="1:1" x14ac:dyDescent="0.25">
      <c r="A7" s="75"/>
    </row>
    <row r="8" spans="1:1" ht="30" x14ac:dyDescent="0.25">
      <c r="A8" s="75" t="s">
        <v>44</v>
      </c>
    </row>
    <row r="9" spans="1:1" x14ac:dyDescent="0.25">
      <c r="A9" s="75"/>
    </row>
    <row r="10" spans="1:1" x14ac:dyDescent="0.25">
      <c r="A10" s="75" t="s">
        <v>45</v>
      </c>
    </row>
    <row r="11" spans="1:1" ht="18" x14ac:dyDescent="0.25">
      <c r="A11" s="74" t="s">
        <v>46</v>
      </c>
    </row>
    <row r="12" spans="1:1" ht="60" x14ac:dyDescent="0.25">
      <c r="A12" s="77" t="s">
        <v>47</v>
      </c>
    </row>
    <row r="13" spans="1:1" x14ac:dyDescent="0.25">
      <c r="A13" s="77"/>
    </row>
    <row r="14" spans="1:1" ht="45" x14ac:dyDescent="0.25">
      <c r="A14" s="77" t="s">
        <v>48</v>
      </c>
    </row>
    <row r="15" spans="1:1" ht="30" x14ac:dyDescent="0.25">
      <c r="A15" s="77" t="s">
        <v>49</v>
      </c>
    </row>
    <row r="16" spans="1:1" x14ac:dyDescent="0.25">
      <c r="A16" s="78" t="s">
        <v>50</v>
      </c>
    </row>
    <row r="17" spans="1:2" ht="18" x14ac:dyDescent="0.25">
      <c r="A17" s="74" t="s">
        <v>51</v>
      </c>
    </row>
    <row r="18" spans="1:2" ht="45" x14ac:dyDescent="0.25">
      <c r="A18" s="75" t="s">
        <v>52</v>
      </c>
    </row>
    <row r="19" spans="1:2" ht="15.75" x14ac:dyDescent="0.25">
      <c r="A19" s="79"/>
    </row>
    <row r="20" spans="1:2" ht="15.75" x14ac:dyDescent="0.25">
      <c r="A20" s="79" t="s">
        <v>53</v>
      </c>
    </row>
    <row r="21" spans="1:2" ht="30" x14ac:dyDescent="0.25">
      <c r="A21" s="94" t="s">
        <v>54</v>
      </c>
    </row>
    <row r="22" spans="1:2" ht="16.5" x14ac:dyDescent="0.25">
      <c r="A22" s="81"/>
    </row>
    <row r="23" spans="1:2" ht="16.5" x14ac:dyDescent="0.25">
      <c r="A23" s="82" t="s">
        <v>55</v>
      </c>
    </row>
    <row r="24" spans="1:2" x14ac:dyDescent="0.25">
      <c r="A24" s="83" t="s">
        <v>56</v>
      </c>
    </row>
    <row r="25" spans="1:2" ht="15.75" x14ac:dyDescent="0.25">
      <c r="A25" s="75" t="s">
        <v>57</v>
      </c>
    </row>
    <row r="26" spans="1:2" ht="15.75" x14ac:dyDescent="0.25">
      <c r="A26" s="75" t="s">
        <v>58</v>
      </c>
      <c r="B26" s="84"/>
    </row>
    <row r="27" spans="1:2" ht="15.75" x14ac:dyDescent="0.25">
      <c r="A27" s="75" t="s">
        <v>59</v>
      </c>
      <c r="B27" s="84"/>
    </row>
    <row r="28" spans="1:2" ht="15.75" x14ac:dyDescent="0.25">
      <c r="A28" s="75" t="s">
        <v>60</v>
      </c>
      <c r="B28" s="84"/>
    </row>
    <row r="29" spans="1:2" ht="15.75" x14ac:dyDescent="0.25">
      <c r="A29" s="85"/>
    </row>
    <row r="30" spans="1:2" ht="30" x14ac:dyDescent="0.25">
      <c r="A30" s="75" t="s">
        <v>61</v>
      </c>
    </row>
    <row r="31" spans="1:2" x14ac:dyDescent="0.25">
      <c r="A31" s="75"/>
    </row>
    <row r="32" spans="1:2" x14ac:dyDescent="0.25">
      <c r="A32" s="86" t="s">
        <v>62</v>
      </c>
    </row>
    <row r="33" spans="1:1" x14ac:dyDescent="0.25">
      <c r="A33" s="75" t="s">
        <v>63</v>
      </c>
    </row>
    <row r="34" spans="1:1" ht="33" x14ac:dyDescent="0.25">
      <c r="A34" s="75" t="s">
        <v>64</v>
      </c>
    </row>
    <row r="35" spans="1:1" x14ac:dyDescent="0.25">
      <c r="A35" s="75"/>
    </row>
    <row r="36" spans="1:1" x14ac:dyDescent="0.25">
      <c r="A36" s="78" t="s">
        <v>65</v>
      </c>
    </row>
    <row r="37" spans="1:1" x14ac:dyDescent="0.25">
      <c r="A37" s="75"/>
    </row>
    <row r="38" spans="1:1" x14ac:dyDescent="0.25">
      <c r="A38" s="75" t="s">
        <v>66</v>
      </c>
    </row>
    <row r="39" spans="1:1" x14ac:dyDescent="0.25">
      <c r="A39" s="75"/>
    </row>
    <row r="40" spans="1:1" ht="15.75" x14ac:dyDescent="0.25">
      <c r="A40" s="87" t="s">
        <v>67</v>
      </c>
    </row>
    <row r="41" spans="1:1" ht="15.75" x14ac:dyDescent="0.25">
      <c r="A41" s="87" t="s">
        <v>68</v>
      </c>
    </row>
    <row r="42" spans="1:1" ht="15.75" x14ac:dyDescent="0.25">
      <c r="A42" s="87" t="s">
        <v>69</v>
      </c>
    </row>
    <row r="43" spans="1:1" ht="15.75" x14ac:dyDescent="0.25">
      <c r="A43" s="87" t="s">
        <v>70</v>
      </c>
    </row>
    <row r="44" spans="1:1" x14ac:dyDescent="0.25">
      <c r="A44" s="88"/>
    </row>
    <row r="45" spans="1:1" x14ac:dyDescent="0.25">
      <c r="A45" s="75"/>
    </row>
    <row r="46" spans="1:1" ht="15.75" x14ac:dyDescent="0.25">
      <c r="A46" s="73" t="s">
        <v>71</v>
      </c>
    </row>
    <row r="47" spans="1:1" ht="60" x14ac:dyDescent="0.25">
      <c r="A47" s="75" t="s">
        <v>72</v>
      </c>
    </row>
    <row r="48" spans="1:1" ht="15.75" x14ac:dyDescent="0.25">
      <c r="A48" s="73" t="s">
        <v>73</v>
      </c>
    </row>
    <row r="49" spans="1:1" x14ac:dyDescent="0.25">
      <c r="A49" s="80" t="s">
        <v>140</v>
      </c>
    </row>
    <row r="50" spans="1:1" x14ac:dyDescent="0.25">
      <c r="A50" s="80" t="s">
        <v>141</v>
      </c>
    </row>
    <row r="51" spans="1:1" x14ac:dyDescent="0.25">
      <c r="A51" s="75" t="s">
        <v>142</v>
      </c>
    </row>
    <row r="52" spans="1:1" ht="30" x14ac:dyDescent="0.25">
      <c r="A52" s="75" t="s">
        <v>143</v>
      </c>
    </row>
    <row r="53" spans="1:1" x14ac:dyDescent="0.25">
      <c r="A53" s="75" t="s">
        <v>144</v>
      </c>
    </row>
    <row r="54" spans="1:1" x14ac:dyDescent="0.25">
      <c r="A54" s="75" t="s">
        <v>145</v>
      </c>
    </row>
    <row r="55" spans="1:1" ht="15.75" x14ac:dyDescent="0.25">
      <c r="A55" s="163" t="s">
        <v>146</v>
      </c>
    </row>
    <row r="56" spans="1:1" x14ac:dyDescent="0.25">
      <c r="A56" s="162"/>
    </row>
    <row r="57" spans="1:1" ht="30" x14ac:dyDescent="0.25">
      <c r="A57" s="77" t="s">
        <v>74</v>
      </c>
    </row>
    <row r="58" spans="1:1" x14ac:dyDescent="0.25">
      <c r="A58" s="83" t="s">
        <v>75</v>
      </c>
    </row>
    <row r="59" spans="1:1" ht="45" x14ac:dyDescent="0.25">
      <c r="A59" s="77" t="s">
        <v>76</v>
      </c>
    </row>
    <row r="60" spans="1:1" x14ac:dyDescent="0.25">
      <c r="A60" s="89"/>
    </row>
    <row r="61" spans="1:1" ht="15.75" x14ac:dyDescent="0.25">
      <c r="A61" s="73" t="s">
        <v>77</v>
      </c>
    </row>
    <row r="62" spans="1:1" ht="30.75" x14ac:dyDescent="0.25">
      <c r="A62" s="75" t="s">
        <v>78</v>
      </c>
    </row>
    <row r="63" spans="1:1" ht="15.75" x14ac:dyDescent="0.25">
      <c r="A63" s="75" t="s">
        <v>79</v>
      </c>
    </row>
    <row r="64" spans="1:1" ht="30" x14ac:dyDescent="0.25">
      <c r="A64" s="75" t="s">
        <v>80</v>
      </c>
    </row>
    <row r="65" spans="1:1" x14ac:dyDescent="0.25">
      <c r="A65" s="75"/>
    </row>
    <row r="66" spans="1:1" ht="15.75" x14ac:dyDescent="0.25">
      <c r="A66" s="83" t="s">
        <v>81</v>
      </c>
    </row>
    <row r="67" spans="1:1" ht="47.25" x14ac:dyDescent="0.25">
      <c r="A67" s="75" t="s">
        <v>82</v>
      </c>
    </row>
    <row r="68" spans="1:1" ht="30" x14ac:dyDescent="0.25">
      <c r="A68" s="75" t="s">
        <v>83</v>
      </c>
    </row>
    <row r="69" spans="1:1" x14ac:dyDescent="0.25">
      <c r="A69" s="75"/>
    </row>
    <row r="70" spans="1:1" ht="15.75" x14ac:dyDescent="0.25">
      <c r="A70" s="85" t="s">
        <v>84</v>
      </c>
    </row>
    <row r="71" spans="1:1" x14ac:dyDescent="0.25">
      <c r="A71" s="161" t="s">
        <v>85</v>
      </c>
    </row>
    <row r="72" spans="1:1" x14ac:dyDescent="0.25">
      <c r="A72" s="161" t="s">
        <v>86</v>
      </c>
    </row>
    <row r="73" spans="1:1" x14ac:dyDescent="0.25">
      <c r="A73" s="161" t="s">
        <v>87</v>
      </c>
    </row>
    <row r="74" spans="1:1" x14ac:dyDescent="0.25">
      <c r="A74" s="161" t="s">
        <v>88</v>
      </c>
    </row>
    <row r="75" spans="1:1" x14ac:dyDescent="0.25">
      <c r="A75" s="75"/>
    </row>
    <row r="76" spans="1:1" ht="15.75" x14ac:dyDescent="0.25">
      <c r="A76" s="73" t="s">
        <v>89</v>
      </c>
    </row>
    <row r="77" spans="1:1" ht="60.75" x14ac:dyDescent="0.25">
      <c r="A77" s="77" t="s">
        <v>90</v>
      </c>
    </row>
    <row r="78" spans="1:1" ht="30" x14ac:dyDescent="0.25">
      <c r="A78" s="77" t="s">
        <v>91</v>
      </c>
    </row>
    <row r="79" spans="1:1" x14ac:dyDescent="0.25">
      <c r="A79" s="77"/>
    </row>
    <row r="80" spans="1:1" ht="15.75" x14ac:dyDescent="0.25">
      <c r="A80" s="90" t="s">
        <v>92</v>
      </c>
    </row>
    <row r="81" spans="1:3" ht="15.75" x14ac:dyDescent="0.25">
      <c r="A81" s="90"/>
    </row>
    <row r="82" spans="1:3" x14ac:dyDescent="0.25">
      <c r="A82" s="91" t="s">
        <v>93</v>
      </c>
      <c r="B82" s="274"/>
      <c r="C82" s="274"/>
    </row>
    <row r="83" spans="1:3" ht="30" x14ac:dyDescent="0.25">
      <c r="A83" s="96" t="s">
        <v>94</v>
      </c>
      <c r="B83" s="274"/>
      <c r="C83" s="274"/>
    </row>
    <row r="84" spans="1:3" ht="30" x14ac:dyDescent="0.25">
      <c r="A84" s="96" t="s">
        <v>95</v>
      </c>
      <c r="B84" s="274"/>
      <c r="C84" s="274"/>
    </row>
    <row r="85" spans="1:3" x14ac:dyDescent="0.25">
      <c r="A85" s="91" t="s">
        <v>96</v>
      </c>
      <c r="B85" s="274"/>
      <c r="C85" s="274"/>
    </row>
    <row r="86" spans="1:3" ht="30" x14ac:dyDescent="0.25">
      <c r="A86" s="96" t="s">
        <v>97</v>
      </c>
      <c r="B86" s="274"/>
      <c r="C86" s="274"/>
    </row>
    <row r="87" spans="1:3" x14ac:dyDescent="0.25">
      <c r="A87" s="91" t="s">
        <v>98</v>
      </c>
      <c r="B87" s="274"/>
      <c r="C87" s="274"/>
    </row>
    <row r="88" spans="1:3" ht="30" x14ac:dyDescent="0.25">
      <c r="A88" s="96" t="s">
        <v>99</v>
      </c>
    </row>
    <row r="89" spans="1:3" x14ac:dyDescent="0.25">
      <c r="A89" s="91"/>
    </row>
    <row r="90" spans="1:3" ht="15.75" x14ac:dyDescent="0.25">
      <c r="A90" s="92" t="s">
        <v>100</v>
      </c>
    </row>
    <row r="91" spans="1:3" x14ac:dyDescent="0.25">
      <c r="A91" s="78" t="s">
        <v>101</v>
      </c>
    </row>
    <row r="92" spans="1:3" ht="15.75" x14ac:dyDescent="0.25">
      <c r="A92" s="93"/>
    </row>
  </sheetData>
  <mergeCells count="2">
    <mergeCell ref="B82:B87"/>
    <mergeCell ref="C82:C87"/>
  </mergeCells>
  <hyperlinks>
    <hyperlink ref="A16" r:id="rId1" xr:uid="{00000000-0004-0000-0100-000000000000}"/>
    <hyperlink ref="A36" r:id="rId2" display="https://www.banqueducanada.ca/taux/taux-de-change/taux-de-change-quotidiens/" xr:uid="{00000000-0004-0000-0100-000001000000}"/>
    <hyperlink ref="A91" r:id="rId3" xr:uid="{E7E6FA69-69FE-479C-AD27-0C005264C262}"/>
  </hyperlinks>
  <pageMargins left="0.70866141732283472" right="0.70866141732283472" top="0.74803149606299213" bottom="0.74803149606299213" header="0.31496062992125984" footer="0.31496062992125984"/>
  <pageSetup scale="99" fitToHeight="0"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2"/>
  <dimension ref="A2:I35"/>
  <sheetViews>
    <sheetView topLeftCell="C1" workbookViewId="0">
      <selection activeCell="I3" sqref="I3"/>
    </sheetView>
  </sheetViews>
  <sheetFormatPr baseColWidth="10" defaultColWidth="11.5703125" defaultRowHeight="15" x14ac:dyDescent="0.25"/>
  <cols>
    <col min="1" max="1" width="23.7109375" bestFit="1" customWidth="1"/>
  </cols>
  <sheetData>
    <row r="2" spans="1:9" ht="15.75" x14ac:dyDescent="0.25">
      <c r="A2" s="101" t="s">
        <v>102</v>
      </c>
      <c r="B2" s="101" t="s">
        <v>103</v>
      </c>
      <c r="C2" s="101"/>
      <c r="D2" s="101" t="s">
        <v>9</v>
      </c>
      <c r="E2" s="101" t="s">
        <v>104</v>
      </c>
      <c r="F2" s="101" t="s">
        <v>105</v>
      </c>
      <c r="G2" s="275" t="s">
        <v>106</v>
      </c>
      <c r="H2" s="275"/>
      <c r="I2" s="71"/>
    </row>
    <row r="3" spans="1:9" ht="30.75" x14ac:dyDescent="0.25">
      <c r="A3" s="1"/>
      <c r="B3" s="1">
        <v>0</v>
      </c>
      <c r="C3" s="1"/>
      <c r="D3" s="1">
        <v>1</v>
      </c>
      <c r="E3" s="1">
        <v>1</v>
      </c>
      <c r="F3" s="1">
        <v>2018</v>
      </c>
      <c r="G3" s="134" t="s">
        <v>107</v>
      </c>
      <c r="H3" s="134" t="s">
        <v>108</v>
      </c>
    </row>
    <row r="4" spans="1:9" ht="15.75" x14ac:dyDescent="0.25">
      <c r="A4" s="1" t="s">
        <v>109</v>
      </c>
      <c r="B4" s="2">
        <v>0.12</v>
      </c>
      <c r="C4" s="1"/>
      <c r="D4" s="1">
        <v>2</v>
      </c>
      <c r="E4" s="1">
        <v>2</v>
      </c>
      <c r="F4" s="1">
        <v>2019</v>
      </c>
      <c r="G4" s="1">
        <v>8</v>
      </c>
      <c r="H4" s="1">
        <v>12</v>
      </c>
    </row>
    <row r="5" spans="1:9" ht="15.75" x14ac:dyDescent="0.25">
      <c r="A5" s="1" t="s">
        <v>111</v>
      </c>
      <c r="B5" s="2">
        <v>0.05</v>
      </c>
      <c r="C5" s="1"/>
      <c r="D5" s="1">
        <v>3</v>
      </c>
      <c r="E5" s="1">
        <v>3</v>
      </c>
      <c r="F5" s="1">
        <v>2020</v>
      </c>
      <c r="G5" s="1">
        <v>14</v>
      </c>
      <c r="H5" s="1">
        <v>18</v>
      </c>
    </row>
    <row r="6" spans="1:9" ht="15.75" x14ac:dyDescent="0.25">
      <c r="A6" s="1" t="s">
        <v>113</v>
      </c>
      <c r="B6" s="2">
        <v>0.11</v>
      </c>
      <c r="C6" s="1"/>
      <c r="D6" s="1">
        <v>4</v>
      </c>
      <c r="E6" s="1">
        <v>4</v>
      </c>
      <c r="F6" s="1">
        <v>2021</v>
      </c>
      <c r="G6" s="1">
        <v>22</v>
      </c>
      <c r="H6" s="1">
        <v>32</v>
      </c>
    </row>
    <row r="7" spans="1:9" ht="15.75" x14ac:dyDescent="0.25">
      <c r="A7" s="1" t="s">
        <v>115</v>
      </c>
      <c r="B7" s="2">
        <v>0.13</v>
      </c>
      <c r="C7" s="1"/>
      <c r="D7" s="1">
        <v>5</v>
      </c>
      <c r="E7" s="1">
        <v>5</v>
      </c>
      <c r="F7" s="1">
        <v>2022</v>
      </c>
      <c r="G7" s="1">
        <v>90</v>
      </c>
      <c r="H7" s="1">
        <v>120</v>
      </c>
    </row>
    <row r="8" spans="1:9" ht="15.75" x14ac:dyDescent="0.25">
      <c r="A8" s="1" t="s">
        <v>117</v>
      </c>
      <c r="B8" s="2">
        <v>0.13</v>
      </c>
      <c r="C8" s="1"/>
      <c r="D8" s="1">
        <v>6</v>
      </c>
      <c r="E8" s="1">
        <v>6</v>
      </c>
      <c r="F8" s="1">
        <v>2023</v>
      </c>
    </row>
    <row r="9" spans="1:9" ht="15.75" x14ac:dyDescent="0.25">
      <c r="A9" s="1" t="s">
        <v>119</v>
      </c>
      <c r="B9" s="2">
        <v>0.14974999999999999</v>
      </c>
      <c r="C9" s="1"/>
      <c r="D9" s="1">
        <v>7</v>
      </c>
      <c r="E9" s="1">
        <v>7</v>
      </c>
      <c r="F9" s="1">
        <v>2024</v>
      </c>
    </row>
    <row r="10" spans="1:9" ht="15.75" x14ac:dyDescent="0.25">
      <c r="A10" s="1" t="s">
        <v>121</v>
      </c>
      <c r="B10" s="2">
        <v>0.15</v>
      </c>
      <c r="C10" s="1"/>
      <c r="D10" s="1">
        <v>8</v>
      </c>
      <c r="E10" s="1">
        <v>8</v>
      </c>
      <c r="F10" s="1">
        <v>2025</v>
      </c>
    </row>
    <row r="11" spans="1:9" ht="15.75" x14ac:dyDescent="0.25">
      <c r="A11" s="1" t="s">
        <v>122</v>
      </c>
      <c r="B11" s="2">
        <v>0.15</v>
      </c>
      <c r="C11" s="1"/>
      <c r="D11" s="1">
        <v>9</v>
      </c>
      <c r="E11" s="1">
        <v>9</v>
      </c>
      <c r="F11" s="1">
        <v>2026</v>
      </c>
    </row>
    <row r="12" spans="1:9" ht="15.75" x14ac:dyDescent="0.25">
      <c r="A12" s="1" t="s">
        <v>123</v>
      </c>
      <c r="B12" s="2">
        <v>0.15</v>
      </c>
      <c r="C12" s="1"/>
      <c r="D12" s="1">
        <v>10</v>
      </c>
      <c r="E12" s="1">
        <v>10</v>
      </c>
      <c r="F12" s="1">
        <v>2027</v>
      </c>
    </row>
    <row r="13" spans="1:9" ht="15.75" x14ac:dyDescent="0.25">
      <c r="A13" s="1" t="s">
        <v>124</v>
      </c>
      <c r="B13" s="2">
        <v>0.15</v>
      </c>
      <c r="C13" s="1"/>
      <c r="D13" s="1">
        <v>11</v>
      </c>
      <c r="E13" s="1">
        <v>11</v>
      </c>
      <c r="F13" s="1">
        <v>2028</v>
      </c>
    </row>
    <row r="14" spans="1:9" ht="15.75" x14ac:dyDescent="0.25">
      <c r="A14" s="1" t="s">
        <v>125</v>
      </c>
      <c r="B14" s="2">
        <v>0.05</v>
      </c>
      <c r="C14" s="1"/>
      <c r="D14" s="1">
        <v>12</v>
      </c>
      <c r="E14" s="1">
        <v>12</v>
      </c>
      <c r="F14" s="1">
        <v>2029</v>
      </c>
    </row>
    <row r="15" spans="1:9" ht="15.75" x14ac:dyDescent="0.25">
      <c r="A15" s="1" t="s">
        <v>126</v>
      </c>
      <c r="B15" s="2">
        <v>0.05</v>
      </c>
      <c r="C15" s="1"/>
      <c r="D15" s="1">
        <v>13</v>
      </c>
      <c r="E15" s="1"/>
      <c r="F15" s="1">
        <v>2030</v>
      </c>
    </row>
    <row r="16" spans="1:9" ht="15.75" x14ac:dyDescent="0.25">
      <c r="A16" s="1" t="s">
        <v>127</v>
      </c>
      <c r="B16" s="2">
        <v>0.05</v>
      </c>
      <c r="C16" s="1"/>
      <c r="D16" s="1">
        <v>14</v>
      </c>
      <c r="E16" s="1"/>
      <c r="F16" s="1">
        <v>2031</v>
      </c>
    </row>
    <row r="17" spans="1:6" ht="15.75" x14ac:dyDescent="0.25">
      <c r="A17" s="1" t="s">
        <v>128</v>
      </c>
      <c r="B17" s="2">
        <v>0</v>
      </c>
      <c r="C17" s="1"/>
      <c r="D17" s="1">
        <v>15</v>
      </c>
      <c r="E17" s="1"/>
      <c r="F17" s="1">
        <v>2032</v>
      </c>
    </row>
    <row r="18" spans="1:6" ht="15.75" x14ac:dyDescent="0.25">
      <c r="A18" s="1" t="s">
        <v>129</v>
      </c>
      <c r="B18" s="2">
        <v>0</v>
      </c>
      <c r="C18" s="1"/>
      <c r="D18" s="1">
        <v>16</v>
      </c>
      <c r="F18" s="1">
        <v>2033</v>
      </c>
    </row>
    <row r="19" spans="1:6" ht="15.75" x14ac:dyDescent="0.25">
      <c r="A19" s="1"/>
      <c r="B19" s="2"/>
      <c r="C19" s="1"/>
      <c r="D19" s="1">
        <v>17</v>
      </c>
      <c r="F19" s="1">
        <v>2034</v>
      </c>
    </row>
    <row r="20" spans="1:6" ht="15.75" x14ac:dyDescent="0.25">
      <c r="A20" s="1"/>
      <c r="B20" s="2"/>
      <c r="C20" s="1"/>
      <c r="D20" s="1">
        <v>18</v>
      </c>
      <c r="F20" s="1">
        <v>2035</v>
      </c>
    </row>
    <row r="21" spans="1:6" ht="15.75" x14ac:dyDescent="0.25">
      <c r="B21" s="2"/>
      <c r="C21" s="1"/>
      <c r="D21" s="1">
        <v>19</v>
      </c>
      <c r="F21" s="1">
        <v>2036</v>
      </c>
    </row>
    <row r="22" spans="1:6" ht="15.75" x14ac:dyDescent="0.25">
      <c r="B22" s="1"/>
      <c r="C22" s="1"/>
      <c r="D22" s="1">
        <v>20</v>
      </c>
      <c r="F22" s="1">
        <v>2037</v>
      </c>
    </row>
    <row r="23" spans="1:6" ht="15.75" x14ac:dyDescent="0.25">
      <c r="B23" s="1"/>
      <c r="C23" s="1"/>
      <c r="D23" s="1">
        <v>21</v>
      </c>
      <c r="F23" s="1">
        <v>2038</v>
      </c>
    </row>
    <row r="24" spans="1:6" ht="15.75" x14ac:dyDescent="0.25">
      <c r="B24" s="1"/>
      <c r="C24" s="1"/>
      <c r="D24" s="1">
        <v>22</v>
      </c>
      <c r="F24" s="1">
        <v>2039</v>
      </c>
    </row>
    <row r="25" spans="1:6" ht="15.75" x14ac:dyDescent="0.25">
      <c r="B25" s="1"/>
      <c r="C25" s="1"/>
      <c r="D25" s="1">
        <v>23</v>
      </c>
      <c r="F25" s="1">
        <v>2040</v>
      </c>
    </row>
    <row r="26" spans="1:6" ht="15.75" x14ac:dyDescent="0.25">
      <c r="B26" s="1"/>
      <c r="C26" s="1"/>
      <c r="D26" s="1">
        <v>24</v>
      </c>
      <c r="F26" s="1">
        <v>2041</v>
      </c>
    </row>
    <row r="27" spans="1:6" ht="15.75" x14ac:dyDescent="0.25">
      <c r="B27" s="1"/>
      <c r="C27" s="1"/>
      <c r="D27" s="1">
        <v>25</v>
      </c>
      <c r="F27" s="1">
        <v>2042</v>
      </c>
    </row>
    <row r="28" spans="1:6" ht="15.75" x14ac:dyDescent="0.25">
      <c r="B28" s="1"/>
      <c r="C28" s="1"/>
      <c r="D28" s="1">
        <v>26</v>
      </c>
      <c r="F28" s="1">
        <v>2043</v>
      </c>
    </row>
    <row r="29" spans="1:6" ht="15.75" x14ac:dyDescent="0.25">
      <c r="B29" s="1"/>
      <c r="C29" s="1"/>
      <c r="D29" s="1">
        <v>27</v>
      </c>
      <c r="F29" s="1">
        <v>2044</v>
      </c>
    </row>
    <row r="30" spans="1:6" ht="15.75" x14ac:dyDescent="0.25">
      <c r="B30" s="1"/>
      <c r="C30" s="1"/>
      <c r="D30" s="1">
        <v>28</v>
      </c>
      <c r="F30" s="1">
        <v>2045</v>
      </c>
    </row>
    <row r="31" spans="1:6" ht="15.75" x14ac:dyDescent="0.25">
      <c r="B31" s="1"/>
      <c r="C31" s="1"/>
      <c r="D31" s="1">
        <v>29</v>
      </c>
      <c r="F31" s="1">
        <v>2046</v>
      </c>
    </row>
    <row r="32" spans="1:6" ht="15.75" x14ac:dyDescent="0.25">
      <c r="B32" s="1"/>
      <c r="C32" s="1"/>
      <c r="D32" s="1">
        <v>30</v>
      </c>
      <c r="F32" s="1">
        <v>2047</v>
      </c>
    </row>
    <row r="33" spans="2:6" ht="15.75" x14ac:dyDescent="0.25">
      <c r="B33" s="1"/>
      <c r="C33" s="1"/>
      <c r="D33" s="1">
        <v>31</v>
      </c>
      <c r="F33" s="1">
        <v>2048</v>
      </c>
    </row>
    <row r="34" spans="2:6" ht="15.75" x14ac:dyDescent="0.25">
      <c r="B34" s="1"/>
      <c r="D34" s="1"/>
      <c r="F34" s="1">
        <v>2049</v>
      </c>
    </row>
    <row r="35" spans="2:6" ht="15.75" x14ac:dyDescent="0.25">
      <c r="D35" s="1"/>
    </row>
  </sheetData>
  <mergeCells count="1">
    <mergeCell ref="G2:H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60288-9B9E-4F34-84FD-54137823B62F}">
  <dimension ref="A1:E7"/>
  <sheetViews>
    <sheetView workbookViewId="0">
      <selection activeCell="C11" sqref="C11"/>
    </sheetView>
  </sheetViews>
  <sheetFormatPr baseColWidth="10" defaultColWidth="8.85546875" defaultRowHeight="15" x14ac:dyDescent="0.25"/>
  <cols>
    <col min="2" max="2" width="35.7109375" bestFit="1" customWidth="1"/>
    <col min="3" max="5" width="12.28515625" customWidth="1"/>
    <col min="6" max="6" width="8.85546875" customWidth="1"/>
  </cols>
  <sheetData>
    <row r="1" spans="1:5" s="138" customFormat="1" x14ac:dyDescent="0.25">
      <c r="A1" s="148" t="s">
        <v>133</v>
      </c>
      <c r="B1" s="138" t="s">
        <v>130</v>
      </c>
      <c r="C1" s="138" t="s">
        <v>131</v>
      </c>
      <c r="D1" s="139" t="s">
        <v>132</v>
      </c>
      <c r="E1" s="138" t="s">
        <v>139</v>
      </c>
    </row>
    <row r="2" spans="1:5" x14ac:dyDescent="0.25">
      <c r="A2" s="149">
        <v>1</v>
      </c>
      <c r="B2" t="s">
        <v>110</v>
      </c>
      <c r="C2" s="140">
        <v>90</v>
      </c>
      <c r="D2" s="140">
        <v>90</v>
      </c>
      <c r="E2">
        <v>110</v>
      </c>
    </row>
    <row r="3" spans="1:5" ht="30" x14ac:dyDescent="0.25">
      <c r="A3" s="150">
        <v>2</v>
      </c>
      <c r="B3" s="141" t="s">
        <v>112</v>
      </c>
      <c r="C3" s="140">
        <v>120</v>
      </c>
      <c r="D3" s="140">
        <v>120</v>
      </c>
      <c r="E3">
        <v>140</v>
      </c>
    </row>
    <row r="4" spans="1:5" x14ac:dyDescent="0.25">
      <c r="A4" s="149">
        <v>3</v>
      </c>
      <c r="B4" t="s">
        <v>120</v>
      </c>
      <c r="C4" s="140">
        <v>0.53</v>
      </c>
      <c r="D4" s="140">
        <v>0.57999999999999996</v>
      </c>
      <c r="E4">
        <v>0.62</v>
      </c>
    </row>
    <row r="5" spans="1:5" x14ac:dyDescent="0.25">
      <c r="A5" s="150">
        <v>4</v>
      </c>
      <c r="B5" t="s">
        <v>116</v>
      </c>
      <c r="C5" s="140">
        <v>0.43</v>
      </c>
      <c r="D5" s="140">
        <v>0.57999999999999996</v>
      </c>
      <c r="E5">
        <v>0.62</v>
      </c>
    </row>
    <row r="6" spans="1:5" x14ac:dyDescent="0.25">
      <c r="A6" s="149">
        <v>5</v>
      </c>
      <c r="B6" t="s">
        <v>114</v>
      </c>
      <c r="C6" s="140">
        <v>0.43</v>
      </c>
      <c r="D6" s="140">
        <v>0.48</v>
      </c>
      <c r="E6">
        <v>0.52</v>
      </c>
    </row>
    <row r="7" spans="1:5" x14ac:dyDescent="0.25">
      <c r="A7" s="150">
        <v>6</v>
      </c>
      <c r="B7" t="s">
        <v>118</v>
      </c>
      <c r="C7" s="140">
        <v>0.43</v>
      </c>
      <c r="D7" s="140">
        <v>0.53</v>
      </c>
      <c r="E7">
        <v>0.56999999999999995</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7A8B3DB237D4448831D6065E58BC194" ma:contentTypeVersion="19" ma:contentTypeDescription="Crée un document." ma:contentTypeScope="" ma:versionID="c74dfddb257973b780ee262f07c19555">
  <xsd:schema xmlns:xsd="http://www.w3.org/2001/XMLSchema" xmlns:xs="http://www.w3.org/2001/XMLSchema" xmlns:p="http://schemas.microsoft.com/office/2006/metadata/properties" xmlns:ns2="a1980fbe-ec32-46e9-b39b-f09105d5c474" xmlns:ns3="7361b696-f116-4e0c-8c19-35275dacb52b" targetNamespace="http://schemas.microsoft.com/office/2006/metadata/properties" ma:root="true" ma:fieldsID="dca00b4aa77dffcdcb5dde9ca7ff7cc6" ns2:_="" ns3:_="">
    <xsd:import namespace="a1980fbe-ec32-46e9-b39b-f09105d5c474"/>
    <xsd:import namespace="7361b696-f116-4e0c-8c19-35275dacb52b"/>
    <xsd:element name="properties">
      <xsd:complexType>
        <xsd:sequence>
          <xsd:element name="documentManagement">
            <xsd:complexType>
              <xsd:all>
                <xsd:element ref="ns2:Langue" minOccurs="0"/>
                <xsd:element ref="ns2:Typededocuments" minOccurs="0"/>
                <xsd:element ref="ns2:Sujet" minOccurs="0"/>
                <xsd:element ref="ns2:MediaServiceMetadata" minOccurs="0"/>
                <xsd:element ref="ns2:MediaServiceFastMetadata" minOccurs="0"/>
                <xsd:element ref="ns2:Statut"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ObjectDetectorVersions" minOccurs="0"/>
                <xsd:element ref="ns2:MediaServiceSearchProperties" minOccurs="0"/>
                <xsd:element ref="ns2:MediaServiceDateTaken" minOccurs="0"/>
                <xsd:element ref="ns2:Suje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980fbe-ec32-46e9-b39b-f09105d5c474" elementFormDefault="qualified">
    <xsd:import namespace="http://schemas.microsoft.com/office/2006/documentManagement/types"/>
    <xsd:import namespace="http://schemas.microsoft.com/office/infopath/2007/PartnerControls"/>
    <xsd:element name="Langue" ma:index="8" nillable="true" ma:displayName="Langue" ma:default="Français / French" ma:format="Dropdown" ma:internalName="Langue">
      <xsd:simpleType>
        <xsd:restriction base="dms:Choice">
          <xsd:enumeration value="Français / French"/>
          <xsd:enumeration value="Anglais / English"/>
        </xsd:restriction>
      </xsd:simpleType>
    </xsd:element>
    <xsd:element name="Typededocuments" ma:index="9" nillable="true" ma:displayName="Type de documents" ma:format="Dropdown" ma:internalName="Typededocuments">
      <xsd:simpleType>
        <xsd:restriction base="dms:Choice">
          <xsd:enumeration value="Achat responsable"/>
          <xsd:enumeration value="Communication DPAS"/>
          <xsd:enumeration value="Doc d'aide pour clients"/>
          <xsd:enumeration value="Doc de référence"/>
          <xsd:enumeration value="Formation"/>
          <xsd:enumeration value="Formulaires"/>
          <xsd:enumeration value="Gabarits"/>
          <xsd:enumeration value="Gestion du talent"/>
          <xsd:enumeration value="Politique, directives, règles"/>
          <xsd:enumeration value="Docs for clients"/>
          <xsd:enumeration value="Docs of reference"/>
          <xsd:enumeration value="Forms"/>
          <xsd:enumeration value="Templates"/>
          <xsd:enumeration value="Presentation &amp; Training"/>
          <xsd:enumeration value="Talent management"/>
        </xsd:restriction>
      </xsd:simpleType>
    </xsd:element>
    <xsd:element name="Sujet" ma:index="10" nillable="true" ma:displayName="Catégorie" ma:format="Dropdown" ma:internalName="Sujet">
      <xsd:simpleType>
        <xsd:restriction base="dms:Choice">
          <xsd:enumeration value="Ivalua"/>
          <xsd:enumeration value="Aide tâche Classification"/>
          <xsd:enumeration value="Approvisionnement responsable"/>
          <xsd:enumeration value="Autorisation des engagements"/>
          <xsd:enumeration value="Communication DPAS"/>
          <xsd:enumeration value="Communications exécutives"/>
          <xsd:enumeration value="LIbre-service"/>
          <xsd:enumeration value="Performance des fournisseurs"/>
          <xsd:enumeration value="Processus appro"/>
          <xsd:enumeration value="RCC - Archivage des contrats"/>
          <xsd:enumeration value="Réciprocité d'affaires"/>
          <xsd:enumeration value="Référencement"/>
          <xsd:enumeration value="Sécurité, risques et SLA"/>
          <xsd:enumeration value="Signature électronique - Sommaire exécutif"/>
          <xsd:enumeration value="Textes d'encadrement"/>
          <xsd:enumeration value="Textes d'encadrement pour Consultants"/>
          <xsd:enumeration value="Formulaires et Gabarits"/>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Statut" ma:index="13" nillable="true" ma:displayName="Statut" ma:format="Dropdown" ma:internalName="Statut">
      <xsd:simpleType>
        <xsd:restriction base="dms:Choice">
          <xsd:enumeration value="Actif"/>
          <xsd:enumeration value="Inactif"/>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8" nillable="true" ma:displayName="Tags" ma:internalName="MediaServiceAutoTag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DateTaken" ma:index="25" nillable="true" ma:displayName="MediaServiceDateTaken" ma:hidden="true" ma:indexed="true" ma:internalName="MediaServiceDateTaken" ma:readOnly="true">
      <xsd:simpleType>
        <xsd:restriction base="dms:Text"/>
      </xsd:simpleType>
    </xsd:element>
    <xsd:element name="Sujets" ma:index="26" nillable="true" ma:displayName="Sujets" ma:format="Dropdown" ma:internalName="Sujets">
      <xsd:simpleType>
        <xsd:restriction base="dms:Choice">
          <xsd:enumeration value="Avenant / Renouvellement"/>
          <xsd:enumeration value="Appel d'offre"/>
          <xsd:enumeration value="Contrat"/>
          <xsd:enumeration value="Demandes d'info"/>
          <xsd:enumeration value="Demande de contribution"/>
          <xsd:enumeration value="Fournisseurs"/>
          <xsd:enumeration value="Plan d'économie"/>
          <xsd:enumeration value="Projet d'achat"/>
          <xsd:enumeration value="Publier entente"/>
          <xsd:enumeration value="Questionnaires"/>
          <xsd:enumeration value="Réciprocité d'affaire"/>
          <xsd:enumeration value="Signature électronique"/>
          <xsd:enumeration value="Sommaire exécutif"/>
        </xsd:restriction>
      </xsd:simpleType>
    </xsd:element>
  </xsd:schema>
  <xsd:schema xmlns:xsd="http://www.w3.org/2001/XMLSchema" xmlns:xs="http://www.w3.org/2001/XMLSchema" xmlns:dms="http://schemas.microsoft.com/office/2006/documentManagement/types" xmlns:pc="http://schemas.microsoft.com/office/infopath/2007/PartnerControls" targetNamespace="7361b696-f116-4e0c-8c19-35275dacb52b" elementFormDefault="qualified">
    <xsd:import namespace="http://schemas.microsoft.com/office/2006/documentManagement/types"/>
    <xsd:import namespace="http://schemas.microsoft.com/office/infopath/2007/PartnerControls"/>
    <xsd:element name="SharedWithUsers" ma:index="16"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angue xmlns="a1980fbe-ec32-46e9-b39b-f09105d5c474">Français / French</Langue>
    <Statut xmlns="a1980fbe-ec32-46e9-b39b-f09105d5c474" xsi:nil="true"/>
    <Sujet xmlns="a1980fbe-ec32-46e9-b39b-f09105d5c474" xsi:nil="true"/>
    <Sujets xmlns="a1980fbe-ec32-46e9-b39b-f09105d5c474" xsi:nil="true"/>
    <Typededocuments xmlns="a1980fbe-ec32-46e9-b39b-f09105d5c47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8D9304-5D18-4E9A-AC35-14F9027D93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980fbe-ec32-46e9-b39b-f09105d5c474"/>
    <ds:schemaRef ds:uri="7361b696-f116-4e0c-8c19-35275dacb5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F3A3C5-9D9F-46F5-9498-EF50107667E5}">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7361b696-f116-4e0c-8c19-35275dacb52b"/>
    <ds:schemaRef ds:uri="http://purl.org/dc/terms/"/>
    <ds:schemaRef ds:uri="a1980fbe-ec32-46e9-b39b-f09105d5c474"/>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B18167EB-CA05-47F3-8DB2-2D64DE257C8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9</vt:i4>
      </vt:variant>
    </vt:vector>
  </HeadingPairs>
  <TitlesOfParts>
    <vt:vector size="13" baseType="lpstr">
      <vt:lpstr>Sommaire</vt:lpstr>
      <vt:lpstr>Guide</vt:lpstr>
      <vt:lpstr>Taxes</vt:lpstr>
      <vt:lpstr>km</vt:lpstr>
      <vt:lpstr>CHOIX_DEJ_APRÈS</vt:lpstr>
      <vt:lpstr>CHOIX_DEJ_AVANT</vt:lpstr>
      <vt:lpstr>CHOIX_DINER_APRES</vt:lpstr>
      <vt:lpstr>CHOIX_DINER_AVANT</vt:lpstr>
      <vt:lpstr>CHOIX_SOUPER_APRES</vt:lpstr>
      <vt:lpstr>CHOIX_SOUPER_AVANT</vt:lpstr>
      <vt:lpstr>LEVIS_MTL</vt:lpstr>
      <vt:lpstr>LEVIS_MTL_COVOIT</vt:lpstr>
      <vt:lpstr>Guide!Zone_d_impression</vt:lpstr>
    </vt:vector>
  </TitlesOfParts>
  <Manager/>
  <Company>Mouvement des caisses Desjardins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Marie-Helene Martel</dc:creator>
  <cp:keywords/>
  <dc:description/>
  <cp:lastModifiedBy>Vanessa Laforest</cp:lastModifiedBy>
  <cp:revision/>
  <dcterms:created xsi:type="dcterms:W3CDTF">2013-06-10T16:25:17Z</dcterms:created>
  <dcterms:modified xsi:type="dcterms:W3CDTF">2026-01-28T14:27:38Z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2022-03-28T18:57:30Z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473029a7-ac6e-4a5d-940c-6aab210bea6b</vt:lpwstr>
  </property>
  <property fmtid="{D5CDD505-2E9C-101B-9397-08002B2CF9AE}" pid="8" name="MSIP_Label_a9694e0f-943f-4e6f-bf55-6e34fbc91307_ContentBits">
    <vt:lpwstr>0</vt:lpwstr>
  </property>
  <property fmtid="{D5CDD505-2E9C-101B-9397-08002B2CF9AE}" pid="9" name="ContentTypeId">
    <vt:lpwstr>0x01010067A8B3DB237D4448831D6065E58BC194</vt:lpwstr>
  </property>
  <property fmtid="{D5CDD505-2E9C-101B-9397-08002B2CF9AE}" pid="10" name="MediaServiceImageTags">
    <vt:lpwstr/>
  </property>
</Properties>
</file>